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머니(money)\15. 시보고\2024\2024년 세입세출 결산서\"/>
    </mc:Choice>
  </mc:AlternateContent>
  <xr:revisionPtr revIDLastSave="0" documentId="13_ncr:1_{32DA72D4-D205-4D12-A45F-04ADF4201FA5}" xr6:coauthVersionLast="47" xr6:coauthVersionMax="47" xr10:uidLastSave="{00000000-0000-0000-0000-000000000000}"/>
  <bookViews>
    <workbookView xWindow="-120" yWindow="-120" windowWidth="29040" windowHeight="15840" xr2:uid="{96722A89-9B0F-4142-AE56-0684B43F4696}"/>
  </bookViews>
  <sheets>
    <sheet name="1. 결산 총괄표" sheetId="3" r:id="rId1"/>
    <sheet name="1-1. 세입결산서" sheetId="1" r:id="rId2"/>
    <sheet name="1-2. 세출결산서" sheetId="2" r:id="rId3"/>
    <sheet name="2. 과목전용조서" sheetId="12" r:id="rId4"/>
    <sheet name="15. 사업수입명세서" sheetId="6" r:id="rId5"/>
    <sheet name="16. 정부보조금명세서" sheetId="4" r:id="rId6"/>
    <sheet name="17-1.후원품수입내역" sheetId="9" r:id="rId7"/>
    <sheet name="17-2.후원품사용내역서" sheetId="10" r:id="rId8"/>
    <sheet name="18.후원금전용계좌정보" sheetId="11" r:id="rId9"/>
    <sheet name="19.인건비명세서" sheetId="7" r:id="rId10"/>
    <sheet name="20.사업비명세서" sheetId="5" r:id="rId11"/>
    <sheet name="21-1.사무비명세서" sheetId="8" r:id="rId12"/>
    <sheet name="21-2.시설비명세서" sheetId="14" r:id="rId13"/>
    <sheet name="22. 감사보고서" sheetId="13" r:id="rId14"/>
  </sheets>
  <externalReferences>
    <externalReference r:id="rId15"/>
  </externalReferences>
  <definedNames>
    <definedName name="_xlnm.Print_Area" localSheetId="11">'21-1.사무비명세서'!$A$1:$F$12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1" i="12" l="1"/>
  <c r="L212" i="12"/>
  <c r="K205" i="12"/>
  <c r="H205" i="12"/>
  <c r="L202" i="12"/>
  <c r="J140" i="12" l="1"/>
  <c r="H140" i="12"/>
  <c r="L198" i="12" l="1"/>
  <c r="K198" i="12"/>
  <c r="J198" i="12"/>
  <c r="I198" i="12"/>
  <c r="H198" i="12"/>
  <c r="I190" i="12"/>
  <c r="H190" i="12"/>
  <c r="L168" i="12" l="1"/>
  <c r="K168" i="12"/>
  <c r="J168" i="12"/>
  <c r="I168" i="12"/>
  <c r="H168" i="12"/>
  <c r="L162" i="12"/>
  <c r="K162" i="12"/>
  <c r="J162" i="12"/>
  <c r="I162" i="12"/>
  <c r="H162" i="12"/>
  <c r="L140" i="12"/>
  <c r="K140" i="12"/>
  <c r="I140" i="12"/>
  <c r="L151" i="12"/>
  <c r="K151" i="12"/>
  <c r="J151" i="12"/>
  <c r="I151" i="12"/>
  <c r="H151" i="12"/>
  <c r="L133" i="12"/>
  <c r="K133" i="12"/>
  <c r="J133" i="12"/>
  <c r="I133" i="12"/>
  <c r="H133" i="12"/>
  <c r="L110" i="12"/>
  <c r="K110" i="12"/>
  <c r="J110" i="12"/>
  <c r="I110" i="12"/>
  <c r="H110" i="12"/>
  <c r="J104" i="12"/>
  <c r="H104" i="12"/>
  <c r="J94" i="12"/>
  <c r="H94" i="12"/>
  <c r="L94" i="12"/>
  <c r="K94" i="12"/>
  <c r="I94" i="12"/>
  <c r="K80" i="12"/>
  <c r="J80" i="12"/>
  <c r="I80" i="12"/>
  <c r="H80" i="12"/>
  <c r="L66" i="12"/>
  <c r="K66" i="12"/>
  <c r="J66" i="12"/>
  <c r="I66" i="12"/>
  <c r="H66" i="12"/>
  <c r="L48" i="12" l="1"/>
  <c r="K48" i="12"/>
  <c r="J48" i="12"/>
  <c r="I48" i="12"/>
  <c r="H48" i="12"/>
  <c r="L33" i="12"/>
  <c r="K33" i="12"/>
  <c r="J33" i="12"/>
  <c r="I33" i="12"/>
  <c r="H33" i="12"/>
  <c r="K27" i="12"/>
  <c r="H27" i="12"/>
  <c r="L17" i="12"/>
  <c r="H17" i="12"/>
  <c r="I11" i="12"/>
  <c r="H11" i="12"/>
  <c r="D44" i="5"/>
  <c r="E105" i="4"/>
  <c r="D16" i="6"/>
  <c r="D30" i="6" s="1"/>
  <c r="D29" i="6"/>
  <c r="L11" i="3"/>
  <c r="L14" i="3"/>
  <c r="M42" i="3"/>
  <c r="M40" i="3"/>
  <c r="K25" i="3"/>
  <c r="M44" i="3"/>
  <c r="M38" i="3"/>
  <c r="M36" i="3"/>
  <c r="M22" i="3"/>
  <c r="D12" i="8"/>
  <c r="D6" i="14" l="1"/>
  <c r="C16" i="7" l="1"/>
  <c r="C44" i="7"/>
  <c r="C37" i="7"/>
  <c r="D4" i="6"/>
  <c r="L25" i="3"/>
  <c r="I213" i="12" l="1"/>
  <c r="J213" i="12"/>
  <c r="K213" i="12"/>
  <c r="H213" i="12"/>
  <c r="L210" i="12"/>
  <c r="L209" i="12"/>
  <c r="L213" i="12" l="1"/>
  <c r="L203" i="12"/>
  <c r="L204" i="12"/>
  <c r="L205" i="12" l="1"/>
  <c r="I205" i="12" l="1"/>
  <c r="J205" i="12"/>
  <c r="J190" i="12" l="1"/>
  <c r="K190" i="12"/>
  <c r="L190" i="12"/>
  <c r="H177" i="12" l="1"/>
  <c r="I177" i="12"/>
  <c r="J177" i="12"/>
  <c r="K177" i="12"/>
  <c r="L177" i="12"/>
  <c r="I104" i="12" l="1"/>
  <c r="K104" i="12"/>
  <c r="L104" i="12"/>
  <c r="L80" i="12"/>
  <c r="J60" i="12" l="1"/>
  <c r="K60" i="12"/>
  <c r="L60" i="12"/>
  <c r="I60" i="12"/>
  <c r="H60" i="12"/>
  <c r="I54" i="12"/>
  <c r="J54" i="12"/>
  <c r="K54" i="12"/>
  <c r="L54" i="12"/>
  <c r="H54" i="12"/>
  <c r="I27" i="12" l="1"/>
  <c r="J27" i="12"/>
  <c r="L27" i="12"/>
  <c r="K17" i="12"/>
  <c r="J17" i="12"/>
  <c r="I17" i="12"/>
  <c r="J11" i="12"/>
  <c r="K11" i="12"/>
  <c r="L11" i="12"/>
  <c r="C30" i="7" l="1"/>
  <c r="C23" i="7" l="1"/>
  <c r="C8" i="7" l="1"/>
  <c r="M39" i="3"/>
  <c r="M37" i="3"/>
  <c r="M45" i="3" l="1"/>
  <c r="M43" i="3"/>
  <c r="M41" i="3"/>
  <c r="M35" i="3"/>
  <c r="D21" i="3"/>
  <c r="E21" i="3"/>
  <c r="D6" i="3"/>
  <c r="E6" i="3"/>
  <c r="F22" i="3"/>
  <c r="F7" i="3"/>
  <c r="M50" i="3"/>
  <c r="L50" i="3"/>
  <c r="K50" i="3"/>
  <c r="M49" i="3"/>
  <c r="M48" i="3" s="1"/>
  <c r="L48" i="3"/>
  <c r="K48" i="3"/>
  <c r="M47" i="3"/>
  <c r="M46" i="3" s="1"/>
  <c r="L46" i="3"/>
  <c r="K46" i="3"/>
  <c r="M34" i="3"/>
  <c r="M33" i="3"/>
  <c r="M32" i="3"/>
  <c r="M31" i="3"/>
  <c r="M30" i="3"/>
  <c r="M29" i="3"/>
  <c r="M28" i="3"/>
  <c r="M27" i="3"/>
  <c r="M26" i="3"/>
  <c r="F23" i="3"/>
  <c r="M24" i="3"/>
  <c r="M23" i="3"/>
  <c r="F20" i="3"/>
  <c r="F19" i="3" s="1"/>
  <c r="L21" i="3"/>
  <c r="K21" i="3"/>
  <c r="E19" i="3"/>
  <c r="D19" i="3"/>
  <c r="M20" i="3"/>
  <c r="M19" i="3"/>
  <c r="F18" i="3"/>
  <c r="F17" i="3" s="1"/>
  <c r="M18" i="3"/>
  <c r="E17" i="3"/>
  <c r="D17" i="3"/>
  <c r="M17" i="3"/>
  <c r="E16" i="3"/>
  <c r="E14" i="3" s="1"/>
  <c r="D16" i="3"/>
  <c r="D14" i="3" s="1"/>
  <c r="M16" i="3"/>
  <c r="F15" i="3"/>
  <c r="M15" i="3"/>
  <c r="K14" i="3"/>
  <c r="E13" i="3"/>
  <c r="E9" i="3" s="1"/>
  <c r="D13" i="3"/>
  <c r="D9" i="3" s="1"/>
  <c r="M13" i="3"/>
  <c r="F12" i="3"/>
  <c r="M12" i="3"/>
  <c r="F11" i="3"/>
  <c r="K11" i="3"/>
  <c r="F10" i="3"/>
  <c r="M10" i="3"/>
  <c r="M9" i="3"/>
  <c r="M8" i="3"/>
  <c r="K6" i="3"/>
  <c r="M7" i="3"/>
  <c r="F8" i="3"/>
  <c r="K5" i="3" l="1"/>
  <c r="M25" i="3"/>
  <c r="F6" i="3"/>
  <c r="F21" i="3"/>
  <c r="M21" i="3"/>
  <c r="L6" i="3"/>
  <c r="L5" i="3" s="1"/>
  <c r="D5" i="3"/>
  <c r="F16" i="3"/>
  <c r="F14" i="3" s="1"/>
  <c r="M6" i="3"/>
  <c r="M14" i="3"/>
  <c r="M11" i="3"/>
  <c r="E5" i="3"/>
  <c r="F13" i="3"/>
  <c r="F9" i="3" s="1"/>
  <c r="M5" i="3" l="1"/>
  <c r="F5" i="3"/>
</calcChain>
</file>

<file path=xl/sharedStrings.xml><?xml version="1.0" encoding="utf-8"?>
<sst xmlns="http://schemas.openxmlformats.org/spreadsheetml/2006/main" count="3167" uniqueCount="810">
  <si>
    <t>과목</t>
  </si>
  <si>
    <t>증감</t>
  </si>
  <si>
    <t>관</t>
  </si>
  <si>
    <t>항</t>
  </si>
  <si>
    <t>목</t>
  </si>
  <si>
    <t>아이돌봄지원사업수입</t>
  </si>
  <si>
    <t>가족상담사업수입</t>
  </si>
  <si>
    <t>사업수입</t>
  </si>
  <si>
    <t>국고보조금</t>
  </si>
  <si>
    <t>시도보조금</t>
  </si>
  <si>
    <t>시군구보조금</t>
  </si>
  <si>
    <t>보조금수입</t>
  </si>
  <si>
    <t>전년도이월금</t>
  </si>
  <si>
    <t>이월금</t>
  </si>
  <si>
    <t>급여</t>
  </si>
  <si>
    <t>제수당</t>
  </si>
  <si>
    <t>퇴직금 및 퇴직적립금</t>
  </si>
  <si>
    <t>사회보험부담금</t>
  </si>
  <si>
    <t>인건비</t>
  </si>
  <si>
    <t>기관운영비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</si>
  <si>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</si>
  <si>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</si>
  <si>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</si>
  <si>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</si>
  <si>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</si>
  <si>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</si>
  <si>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</si>
  <si>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기타운영비</t>
  </si>
  <si>
    <t>운영비</t>
  </si>
  <si>
    <t>사무비</t>
  </si>
  <si>
    <t>가족교육사업비</t>
  </si>
  <si>
    <t>가족상담사업비</t>
  </si>
  <si>
    <t>가족문화사업비</t>
  </si>
  <si>
    <t>지역사회연계사업비</t>
  </si>
  <si>
    <t>공동육아나눔터사업비</t>
  </si>
  <si>
    <t>임차사업비</t>
  </si>
  <si>
    <t>행복한가족프로그램사업비</t>
  </si>
  <si>
    <t>가사스트레스해소지원사업비</t>
  </si>
  <si>
    <t>1인가구지원사업비</t>
  </si>
  <si>
    <t>위기가족회복지원사업비</t>
  </si>
  <si>
    <t>사업비</t>
  </si>
  <si>
    <t>활동수당사업비</t>
  </si>
  <si>
    <t>아이돌봄수당사업비</t>
  </si>
  <si>
    <t>아이돌봄보험료사업비</t>
  </si>
  <si>
    <t>아이돌보미교육사업비</t>
  </si>
  <si>
    <t>관리수당사업비</t>
  </si>
  <si>
    <t>소송사업비</t>
  </si>
  <si>
    <t>아이돌보미관리사업비</t>
  </si>
  <si>
    <t>아이돌보미독감예방접종사업비</t>
  </si>
  <si>
    <t>가족상담(자부담)사업비</t>
  </si>
  <si>
    <t>영아돌봄수당사업비</t>
  </si>
  <si>
    <t>활동사업비</t>
  </si>
  <si>
    <t>시설관리지원사업비</t>
  </si>
  <si>
    <t>육아나눔터사업비</t>
  </si>
  <si>
    <t>경기육아나눔터사업비</t>
  </si>
  <si>
    <t>구분</t>
  </si>
  <si>
    <t>정부보조</t>
  </si>
  <si>
    <t>시설부담</t>
  </si>
  <si>
    <t>후원금</t>
  </si>
  <si>
    <t>계</t>
  </si>
  <si>
    <t>예산</t>
  </si>
  <si>
    <t>결산</t>
  </si>
  <si>
    <t>기타예금이자수입</t>
  </si>
  <si>
    <t>기타잡수입</t>
  </si>
  <si>
    <t>잡수입</t>
  </si>
  <si>
    <t>보조금</t>
  </si>
  <si>
    <t>부천시건강가정지원센터 결산 총괄표</t>
    <phoneticPr fontId="4" type="noConversion"/>
  </si>
  <si>
    <t>시설명 : 부천시건강가정지원센터</t>
    <phoneticPr fontId="4" type="noConversion"/>
  </si>
  <si>
    <t>세 입 결 산 서</t>
    <phoneticPr fontId="4" type="noConversion"/>
  </si>
  <si>
    <t>세 출 결 산 서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</si>
  <si>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</si>
  <si>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</si>
  <si>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</si>
  <si>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</si>
  <si>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</si>
  <si>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</si>
  <si>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합  계</t>
    <phoneticPr fontId="4" type="noConversion"/>
  </si>
  <si>
    <t>사업수입</t>
    <phoneticPr fontId="4" type="noConversion"/>
  </si>
  <si>
    <t>소계</t>
  </si>
  <si>
    <t>사무비</t>
    <phoneticPr fontId="4" type="noConversion"/>
  </si>
  <si>
    <t>인건비</t>
    <phoneticPr fontId="4" type="noConversion"/>
  </si>
  <si>
    <t>소계</t>
    <phoneticPr fontId="4" type="noConversion"/>
  </si>
  <si>
    <t>급 여</t>
    <phoneticPr fontId="4" type="noConversion"/>
  </si>
  <si>
    <t>제수당</t>
    <phoneticPr fontId="4" type="noConversion"/>
  </si>
  <si>
    <t>퇴직적립금</t>
    <phoneticPr fontId="4" type="noConversion"/>
  </si>
  <si>
    <t>보조금수입</t>
    <phoneticPr fontId="4" type="noConversion"/>
  </si>
  <si>
    <t>사회보험부담금</t>
    <phoneticPr fontId="4" type="noConversion"/>
  </si>
  <si>
    <t>국고보조금</t>
    <phoneticPr fontId="4" type="noConversion"/>
  </si>
  <si>
    <t>업무추진비</t>
    <phoneticPr fontId="4" type="noConversion"/>
  </si>
  <si>
    <t>시군구보조금</t>
    <phoneticPr fontId="4" type="noConversion"/>
  </si>
  <si>
    <t>기관운영비</t>
    <phoneticPr fontId="4" type="noConversion"/>
  </si>
  <si>
    <t>시도보조금</t>
    <phoneticPr fontId="4" type="noConversion"/>
  </si>
  <si>
    <t>회의비</t>
    <phoneticPr fontId="4" type="noConversion"/>
  </si>
  <si>
    <t>기타보조금</t>
    <phoneticPr fontId="4" type="noConversion"/>
  </si>
  <si>
    <t>운영비</t>
    <phoneticPr fontId="4" type="noConversion"/>
  </si>
  <si>
    <t>후원금수입</t>
    <phoneticPr fontId="4" type="noConversion"/>
  </si>
  <si>
    <t>여비</t>
    <phoneticPr fontId="4" type="noConversion"/>
  </si>
  <si>
    <t>지정후원금</t>
    <phoneticPr fontId="4" type="noConversion"/>
  </si>
  <si>
    <t>수용비및수수료</t>
    <phoneticPr fontId="4" type="noConversion"/>
  </si>
  <si>
    <t>비지정후원금</t>
    <phoneticPr fontId="4" type="noConversion"/>
  </si>
  <si>
    <t>공공요금</t>
    <phoneticPr fontId="4" type="noConversion"/>
  </si>
  <si>
    <t>전입금</t>
    <phoneticPr fontId="4" type="noConversion"/>
  </si>
  <si>
    <t>제세공과금</t>
    <phoneticPr fontId="4" type="noConversion"/>
  </si>
  <si>
    <t>법인전입금</t>
    <phoneticPr fontId="4" type="noConversion"/>
  </si>
  <si>
    <t>차량비</t>
    <phoneticPr fontId="4" type="noConversion"/>
  </si>
  <si>
    <t>기타운영비</t>
    <phoneticPr fontId="4" type="noConversion"/>
  </si>
  <si>
    <t>이월금</t>
    <phoneticPr fontId="4" type="noConversion"/>
  </si>
  <si>
    <t>재산조성비</t>
    <phoneticPr fontId="4" type="noConversion"/>
  </si>
  <si>
    <t>시설비</t>
    <phoneticPr fontId="4" type="noConversion"/>
  </si>
  <si>
    <t>전년도이월금</t>
    <phoneticPr fontId="4" type="noConversion"/>
  </si>
  <si>
    <t>자산취득비</t>
    <phoneticPr fontId="4" type="noConversion"/>
  </si>
  <si>
    <t>시설장비유지비</t>
    <phoneticPr fontId="4" type="noConversion"/>
  </si>
  <si>
    <t>잡수입</t>
    <phoneticPr fontId="4" type="noConversion"/>
  </si>
  <si>
    <t>사업비</t>
    <phoneticPr fontId="4" type="noConversion"/>
  </si>
  <si>
    <t>가족교육사업</t>
    <phoneticPr fontId="4" type="noConversion"/>
  </si>
  <si>
    <t>가족문화사업</t>
    <phoneticPr fontId="4" type="noConversion"/>
  </si>
  <si>
    <t>가족상담사업</t>
    <phoneticPr fontId="4" type="noConversion"/>
  </si>
  <si>
    <t>가족상담사업(자부담)</t>
    <phoneticPr fontId="4" type="noConversion"/>
  </si>
  <si>
    <t>지역사회연계사업</t>
    <phoneticPr fontId="4" type="noConversion"/>
  </si>
  <si>
    <t>과년도 지출</t>
    <phoneticPr fontId="4" type="noConversion"/>
  </si>
  <si>
    <t>과년도지출</t>
    <phoneticPr fontId="4" type="noConversion"/>
  </si>
  <si>
    <t>과년도 지출금</t>
    <phoneticPr fontId="4" type="noConversion"/>
  </si>
  <si>
    <t>예비비 및 기타</t>
    <phoneticPr fontId="4" type="noConversion"/>
  </si>
  <si>
    <t xml:space="preserve">반환금 </t>
    <phoneticPr fontId="4" type="noConversion"/>
  </si>
  <si>
    <t>수업수입</t>
    <phoneticPr fontId="1" type="noConversion"/>
  </si>
  <si>
    <t>아이돌봄지원사업수입</t>
    <phoneticPr fontId="4" type="noConversion"/>
  </si>
  <si>
    <t>가족상담사업수입</t>
    <phoneticPr fontId="4" type="noConversion"/>
  </si>
  <si>
    <t>잡수입</t>
    <phoneticPr fontId="1" type="noConversion"/>
  </si>
  <si>
    <t>기타예금이자수입</t>
    <phoneticPr fontId="4" type="noConversion"/>
  </si>
  <si>
    <t>기타잡수입</t>
    <phoneticPr fontId="4" type="noConversion"/>
  </si>
  <si>
    <t>공동육아나눔터사업</t>
    <phoneticPr fontId="4" type="noConversion"/>
  </si>
  <si>
    <t>경기도육아나눔터사업</t>
    <phoneticPr fontId="4" type="noConversion"/>
  </si>
  <si>
    <t>행복한가족프로그램</t>
    <phoneticPr fontId="4" type="noConversion"/>
  </si>
  <si>
    <t>위기가족 회복지원사업</t>
    <phoneticPr fontId="4" type="noConversion"/>
  </si>
  <si>
    <t>임차사업비</t>
    <phoneticPr fontId="1" type="noConversion"/>
  </si>
  <si>
    <t>가사사트레스해조지원사업</t>
    <phoneticPr fontId="1" type="noConversion"/>
  </si>
  <si>
    <t>1인가구지원사업</t>
    <phoneticPr fontId="1" type="noConversion"/>
  </si>
  <si>
    <t>아이돌봄지원사업비</t>
    <phoneticPr fontId="1" type="noConversion"/>
  </si>
  <si>
    <t>활동수당사업비</t>
    <phoneticPr fontId="1" type="noConversion"/>
  </si>
  <si>
    <t>아이돌보미관리사업비</t>
    <phoneticPr fontId="1" type="noConversion"/>
  </si>
  <si>
    <t>활동수당사업비(자부담)</t>
    <phoneticPr fontId="1" type="noConversion"/>
  </si>
  <si>
    <t>아이돌보미독감예방접종사업</t>
    <phoneticPr fontId="1" type="noConversion"/>
  </si>
  <si>
    <t>영아돌봄수당사업</t>
    <phoneticPr fontId="1" type="noConversion"/>
  </si>
  <si>
    <t>금액</t>
  </si>
  <si>
    <t>보조기관</t>
  </si>
  <si>
    <t>합계</t>
  </si>
  <si>
    <t>가족상담사업</t>
  </si>
  <si>
    <t>번호</t>
  </si>
  <si>
    <t>번호</t>
    <phoneticPr fontId="1" type="noConversion"/>
  </si>
  <si>
    <t>사업수입</t>
    <phoneticPr fontId="1" type="noConversion"/>
  </si>
  <si>
    <t>가족상담사업수입</t>
    <phoneticPr fontId="1" type="noConversion"/>
  </si>
  <si>
    <t>내역</t>
  </si>
  <si>
    <t>내역</t>
    <phoneticPr fontId="1" type="noConversion"/>
  </si>
  <si>
    <t>금액</t>
    <phoneticPr fontId="1" type="noConversion"/>
  </si>
  <si>
    <t>산출내역</t>
    <phoneticPr fontId="1" type="noConversion"/>
  </si>
  <si>
    <t>아이돌봄지원사업사업수입</t>
    <phoneticPr fontId="1" type="noConversion"/>
  </si>
  <si>
    <t>구분</t>
    <phoneticPr fontId="1" type="noConversion"/>
  </si>
  <si>
    <t>급여</t>
    <phoneticPr fontId="1" type="noConversion"/>
  </si>
  <si>
    <t>사회보험</t>
    <phoneticPr fontId="1" type="noConversion"/>
  </si>
  <si>
    <t>퇴직금및퇴직적립금</t>
    <phoneticPr fontId="1" type="noConversion"/>
  </si>
  <si>
    <t>제수당</t>
    <phoneticPr fontId="1" type="noConversion"/>
  </si>
  <si>
    <t>사업비</t>
    <phoneticPr fontId="1" type="noConversion"/>
  </si>
  <si>
    <t>합계</t>
    <phoneticPr fontId="1" type="noConversion"/>
  </si>
  <si>
    <t>업무추진비</t>
    <phoneticPr fontId="1" type="noConversion"/>
  </si>
  <si>
    <t>운영비</t>
    <phoneticPr fontId="1" type="noConversion"/>
  </si>
  <si>
    <t>여비</t>
    <phoneticPr fontId="1" type="noConversion"/>
  </si>
  <si>
    <t>발생일자</t>
  </si>
  <si>
    <t>후원품종류</t>
  </si>
  <si>
    <t>후원자구분</t>
  </si>
  <si>
    <t>비영리_x000D_
법인구분</t>
  </si>
  <si>
    <t>기타내용</t>
  </si>
  <si>
    <t>모금자_x000D_
기관여부</t>
  </si>
  <si>
    <t>기부금_x000D_
단체여부</t>
  </si>
  <si>
    <t>후원자</t>
  </si>
  <si>
    <t>품명</t>
  </si>
  <si>
    <t>수량</t>
  </si>
  <si>
    <t>단위</t>
  </si>
  <si>
    <t>상당금액</t>
  </si>
  <si>
    <t>비고</t>
  </si>
  <si>
    <t>공공기관</t>
  </si>
  <si>
    <t>N</t>
  </si>
  <si>
    <t>대</t>
  </si>
  <si>
    <t>사용일자</t>
  </si>
  <si>
    <t>사용내역</t>
  </si>
  <si>
    <t>사용처</t>
  </si>
  <si>
    <t>결연후원품_x000D_
여부</t>
  </si>
  <si>
    <t>상담금액</t>
  </si>
  <si>
    <t>건강가정지원센터/육아나눔터</t>
  </si>
  <si>
    <t>금융기관명</t>
    <phoneticPr fontId="1" type="noConversion"/>
  </si>
  <si>
    <t>계좌번호</t>
    <phoneticPr fontId="1" type="noConversion"/>
  </si>
  <si>
    <t>예금주</t>
    <phoneticPr fontId="1" type="noConversion"/>
  </si>
  <si>
    <t>농협(중앙회)</t>
    <phoneticPr fontId="1" type="noConversion"/>
  </si>
  <si>
    <t>부천시건강가정지원센터</t>
    <phoneticPr fontId="1" type="noConversion"/>
  </si>
  <si>
    <t>후원금전용계좌</t>
    <phoneticPr fontId="1" type="noConversion"/>
  </si>
  <si>
    <t>30102116*****</t>
    <phoneticPr fontId="1" type="noConversion"/>
  </si>
  <si>
    <t>******</t>
    <phoneticPr fontId="1" type="noConversion"/>
  </si>
  <si>
    <t>비고</t>
    <phoneticPr fontId="1" type="noConversion"/>
  </si>
  <si>
    <t>사업수입명세서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</si>
  <si>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</si>
  <si>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</si>
  <si>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</si>
  <si>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</si>
  <si>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</si>
  <si>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</si>
  <si>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</si>
  <si>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</si>
  <si>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</si>
  <si>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</si>
  <si>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</si>
  <si>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</si>
  <si>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소계</t>
    <phoneticPr fontId="1" type="noConversion"/>
  </si>
  <si>
    <t>2월</t>
    <phoneticPr fontId="1" type="noConversion"/>
  </si>
  <si>
    <t>세입결산서</t>
    <phoneticPr fontId="1" type="noConversion"/>
  </si>
  <si>
    <t>세출결산서</t>
    <phoneticPr fontId="1" type="noConversion"/>
  </si>
  <si>
    <t>정부보조금명세서</t>
    <phoneticPr fontId="1" type="noConversion"/>
  </si>
  <si>
    <t>개인,가족부부,심리검사비용</t>
    <phoneticPr fontId="1" type="noConversion"/>
  </si>
  <si>
    <t xml:space="preserve">아이돌봄(시간제,종일제) 이용자 자부담 </t>
    <phoneticPr fontId="1" type="noConversion"/>
  </si>
  <si>
    <t>건강가정지원센터
(만간위탁금) 운영
인력 6명</t>
    <phoneticPr fontId="1" type="noConversion"/>
  </si>
  <si>
    <t>아이돌봄지원사업
운영 인력 8명</t>
    <phoneticPr fontId="1" type="noConversion"/>
  </si>
  <si>
    <t>인건비명세서</t>
    <phoneticPr fontId="1" type="noConversion"/>
  </si>
  <si>
    <t>하동참조</t>
    <phoneticPr fontId="1" type="noConversion"/>
  </si>
  <si>
    <t xml:space="preserve">1-1. 민간위탁금 </t>
    <phoneticPr fontId="1" type="noConversion"/>
  </si>
  <si>
    <t>1-2. 공동육아나눔터</t>
    <phoneticPr fontId="1" type="noConversion"/>
  </si>
  <si>
    <t>1-3. 아이돌봄지원사업</t>
    <phoneticPr fontId="1" type="noConversion"/>
  </si>
  <si>
    <t>사업비명세서</t>
    <phoneticPr fontId="1" type="noConversion"/>
  </si>
  <si>
    <t>나눔터활동비,나눔터관리원</t>
    <phoneticPr fontId="1" type="noConversion"/>
  </si>
  <si>
    <t>품앗이활동지원,프로그램지원,장난감및도서</t>
    <phoneticPr fontId="1" type="noConversion"/>
  </si>
  <si>
    <t>도:시비</t>
    <phoneticPr fontId="1" type="noConversion"/>
  </si>
  <si>
    <t>시비</t>
    <phoneticPr fontId="1" type="noConversion"/>
  </si>
  <si>
    <t>국:시비</t>
    <phoneticPr fontId="1" type="noConversion"/>
  </si>
  <si>
    <t>도비</t>
    <phoneticPr fontId="1" type="noConversion"/>
  </si>
  <si>
    <t>수익사업</t>
    <phoneticPr fontId="1" type="noConversion"/>
  </si>
  <si>
    <t>보수교육,양성교육,현장실습비,집담회및정서치유,인적성검사</t>
    <phoneticPr fontId="1" type="noConversion"/>
  </si>
  <si>
    <t>시간제,영아종일제 활동비,명절수당,교통비</t>
    <phoneticPr fontId="1" type="noConversion"/>
  </si>
  <si>
    <t>사무비명세서</t>
    <phoneticPr fontId="1" type="noConversion"/>
  </si>
  <si>
    <t>센터 운영 기관운영업무추진비</t>
    <phoneticPr fontId="1" type="noConversion"/>
  </si>
  <si>
    <t>자동차세,시설보험,기타보험,자동차보험료</t>
    <phoneticPr fontId="1" type="noConversion"/>
  </si>
  <si>
    <t>차량유류대, 차량정비유지비및소모품</t>
    <phoneticPr fontId="1" type="noConversion"/>
  </si>
  <si>
    <t>차수</t>
  </si>
  <si>
    <t>세목</t>
  </si>
  <si>
    <t>전용일</t>
  </si>
  <si>
    <t>전용사유</t>
  </si>
  <si>
    <t>출장여비</t>
  </si>
  <si>
    <t>예산액(1)</t>
    <phoneticPr fontId="1" type="noConversion"/>
  </si>
  <si>
    <t>전용액(2)</t>
    <phoneticPr fontId="1" type="noConversion"/>
  </si>
  <si>
    <t>지출액(4)</t>
    <phoneticPr fontId="1" type="noConversion"/>
  </si>
  <si>
    <t>예산현액(1+2=3)</t>
    <phoneticPr fontId="1" type="noConversion"/>
  </si>
  <si>
    <t>불용액(3-4)</t>
    <phoneticPr fontId="1" type="noConversion"/>
  </si>
  <si>
    <t>과목전용조서</t>
    <phoneticPr fontId="1" type="noConversion"/>
  </si>
  <si>
    <t>인건비</t>
    <phoneticPr fontId="1" type="noConversion"/>
  </si>
  <si>
    <t>공동육아나눔터_1차 예산전용</t>
    <phoneticPr fontId="1" type="noConversion"/>
  </si>
  <si>
    <t>공동육아나눔터_2차 예산전용</t>
    <phoneticPr fontId="1" type="noConversion"/>
  </si>
  <si>
    <t>건강가정지원사업(민간위탁금)_1차 예산전용</t>
    <phoneticPr fontId="1" type="noConversion"/>
  </si>
  <si>
    <t>건강가정지원사업(민간위탁금)_2차 예산전용</t>
    <phoneticPr fontId="1" type="noConversion"/>
  </si>
  <si>
    <t>건강가정지원사업(민간위탁금)_3차 예산전용</t>
    <phoneticPr fontId="1" type="noConversion"/>
  </si>
  <si>
    <t>공동육아나눔터_3차 예산전용</t>
    <phoneticPr fontId="1" type="noConversion"/>
  </si>
  <si>
    <t>공동육아나눔터</t>
    <phoneticPr fontId="1" type="noConversion"/>
  </si>
  <si>
    <t>품앗이활동비</t>
    <phoneticPr fontId="1" type="noConversion"/>
  </si>
  <si>
    <t>가족수당</t>
    <phoneticPr fontId="1" type="noConversion"/>
  </si>
  <si>
    <t>사회보험부담금</t>
    <phoneticPr fontId="1" type="noConversion"/>
  </si>
  <si>
    <t>1인가구지원사업_1차 예산전용</t>
    <phoneticPr fontId="1" type="noConversion"/>
  </si>
  <si>
    <t>아이돌봄지원사업_2차 예산전용</t>
    <phoneticPr fontId="1" type="noConversion"/>
  </si>
  <si>
    <t>활동수당</t>
    <phoneticPr fontId="1" type="noConversion"/>
  </si>
  <si>
    <t>시간제서비스질병감역서비스</t>
    <phoneticPr fontId="1" type="noConversion"/>
  </si>
  <si>
    <t>연차수당</t>
    <phoneticPr fontId="1" type="noConversion"/>
  </si>
  <si>
    <t>행정부대경비</t>
    <phoneticPr fontId="1" type="noConversion"/>
  </si>
  <si>
    <t>일반수용비</t>
    <phoneticPr fontId="1" type="noConversion"/>
  </si>
  <si>
    <t>아이돌봄지원사업_1차 예산전용</t>
    <phoneticPr fontId="1" type="noConversion"/>
  </si>
  <si>
    <t>기타보험료</t>
    <phoneticPr fontId="1" type="noConversion"/>
  </si>
  <si>
    <t>[별도첨부]</t>
    <phoneticPr fontId="1" type="noConversion"/>
  </si>
  <si>
    <t>[항(사업수입) 합계]</t>
  </si>
  <si>
    <t>[관(사업수입) 합계]</t>
  </si>
  <si>
    <t>[항(보조금수입) 합계]</t>
  </si>
  <si>
    <t>[관(보조금수입) 합계]</t>
  </si>
  <si>
    <t>[항(이월금) 합계]</t>
  </si>
  <si>
    <t>[관(이월금) 합계]</t>
  </si>
  <si>
    <t>[항(잡수입) 합계]</t>
  </si>
  <si>
    <t>[관(잡수입) 합계]</t>
  </si>
  <si>
    <t>총 합계</t>
  </si>
  <si>
    <t>[항(인건비) 합계]</t>
  </si>
  <si>
    <t>[항(업무추진비) 합계]</t>
  </si>
  <si>
    <t>[항(운영비) 합계]</t>
  </si>
  <si>
    <t>시설비</t>
  </si>
  <si>
    <t>자산취득비</t>
  </si>
  <si>
    <t>[항(시설비) 합계]</t>
  </si>
  <si>
    <t xml:space="preserve"> 사업비</t>
  </si>
  <si>
    <t>취약위기가족지원사업비</t>
  </si>
  <si>
    <t>[항( 사업비) 합계]</t>
  </si>
  <si>
    <t>[항(아이돌봄수당사업비) 합계]</t>
  </si>
  <si>
    <t>[항(아이돌보미관리사업비) 합계]</t>
  </si>
  <si>
    <t>[항(아이돌보미독감예방접종사업비) 합계]</t>
  </si>
  <si>
    <t>[항(가족상담사업비) 합계]</t>
  </si>
  <si>
    <t>[항(영아돌봄수당사업비) 합계]</t>
  </si>
  <si>
    <t>[항(경기육아나눔터사업비) 합계]</t>
  </si>
  <si>
    <t>다자녀가정아이돌봄서비스지원사업비</t>
  </si>
  <si>
    <t>[항(다자녀가정아이돌봄서비스지원사업비) 합계]</t>
  </si>
  <si>
    <t>예비비 및 기타</t>
  </si>
  <si>
    <t>반환금</t>
  </si>
  <si>
    <t>[항(예비비 및 기타) 합계]</t>
  </si>
  <si>
    <t>산출내역</t>
  </si>
  <si>
    <t>수령일자</t>
  </si>
  <si>
    <t>보조계정(항)</t>
  </si>
  <si>
    <t>보조계정(목)</t>
  </si>
  <si>
    <t>2024-01-17</t>
  </si>
  <si>
    <t>2024년 1분기 아이돌봄 지원사업 보조금 교부-e나라</t>
  </si>
  <si>
    <t>2024-01-18</t>
  </si>
  <si>
    <t>2024년 취약위기가족지원사업 상반기 보조금 교부</t>
  </si>
  <si>
    <t>2024년 건강가정지원사업(민간위탁) 1분기 보조금 교부</t>
  </si>
  <si>
    <t>2024-01-30</t>
  </si>
  <si>
    <t>2024년 경기육아나눔터 공유재산 사용료(임차비) 보조금 교부</t>
  </si>
  <si>
    <t>2024-01-31</t>
  </si>
  <si>
    <t>2024년 1월 아이돌봄 지원사업 예탁금(정부지원금) 교부</t>
  </si>
  <si>
    <t>2024-02-08</t>
  </si>
  <si>
    <t>2024년 공동육아나눔터사업 1분기(1차) 보조금교부</t>
  </si>
  <si>
    <t>2024-02-13</t>
  </si>
  <si>
    <t>2024년 경기육아나눔터사업 상반기(1차) 보조금 교부</t>
  </si>
  <si>
    <t>2024-02-14</t>
  </si>
  <si>
    <t>2024년 상반기 영아돌봄수당사업 보조금 교부</t>
  </si>
  <si>
    <t>2024년 상반기 다자녀가정 아이돌봄서비스 지원사업 보조금 교부</t>
  </si>
  <si>
    <t>2024-02-20</t>
  </si>
  <si>
    <t>2024년 2월 아이돌봄 지원사업 예탁금(정부지원금) 교부</t>
  </si>
  <si>
    <t>2024년 1인가구지원사업비 상반기 보조금 교부</t>
  </si>
  <si>
    <t>2024-03-04</t>
  </si>
  <si>
    <t>2024년 행복한가족프로그램사업비 상반기 보조금 교부</t>
  </si>
  <si>
    <t>2024년 가사스트레스해소지원사업비 상반기 보조금 교부</t>
  </si>
  <si>
    <t>2024-03-08</t>
  </si>
  <si>
    <t>2024년 건강가정지원사업(민간위탁) 2분기 보조금 교부</t>
  </si>
  <si>
    <t>2024-03-21</t>
  </si>
  <si>
    <t>2024년 공동육아나눔터사업 1분기(2차) 보조금교부</t>
  </si>
  <si>
    <t>2024-03-25</t>
  </si>
  <si>
    <t>2024년 3월 아이돌봄 지원사업 예탁금(정부지원금) 교부</t>
  </si>
  <si>
    <t>2024-04-25</t>
  </si>
  <si>
    <t>2024년 위기가족회복지원사업비 상반기 보조금 교부</t>
  </si>
  <si>
    <t>2024-04-29</t>
  </si>
  <si>
    <t>2024년 2분기 아이돌봄 지원사업 보조금 교부-e나라</t>
  </si>
  <si>
    <t>2024-04-30</t>
  </si>
  <si>
    <t>2024년 4월 아이돌봄 지원사업 예탁금(정부지원금) 교부</t>
  </si>
  <si>
    <t>2024-05-16</t>
  </si>
  <si>
    <t>2024년 5월 아이돌봄 지원사업 예탁금(정부지원금) 교부</t>
  </si>
  <si>
    <t>2024-05-31</t>
  </si>
  <si>
    <t>2024년 경기육아나눔터사업 상반기(2차) 보조금 교부</t>
  </si>
  <si>
    <t>2024-06-07</t>
  </si>
  <si>
    <t>2024년 공동육아나눔터사업 2분기(1차) 보조금교부</t>
  </si>
  <si>
    <t>2024-06-10</t>
  </si>
  <si>
    <t>2024년 6월(6차) 아이돌봄 지원사업 예탁금(정부지원금) 교부</t>
  </si>
  <si>
    <t>2024년 6월 아이돌봄 지원사업 예탁금(정부지원금) 교부</t>
  </si>
  <si>
    <t>2024-06-18</t>
  </si>
  <si>
    <t>2024년 건강가정지원사업(민간위탁) 3분기 보조금 교부</t>
  </si>
  <si>
    <t>2024년 공동육아나눔터사업 2분기(2차) 보조금교부</t>
  </si>
  <si>
    <t>2024-06-25</t>
  </si>
  <si>
    <t>2024년 하반기 영아돌봄수당사업 보조금 교부</t>
  </si>
  <si>
    <t>2024년 하반기 다자녀가정 아이돌봄서비스 지원사업 보조금 교부</t>
  </si>
  <si>
    <t>2024-06-28</t>
  </si>
  <si>
    <t>2024년 가사스트레스해소지원사업비 하반기 보조금 교부</t>
  </si>
  <si>
    <t>2024-07-02</t>
  </si>
  <si>
    <t>2024년 행복한가족프로그램사업비 하반기 보조금 교부</t>
  </si>
  <si>
    <t>2024-07-04</t>
  </si>
  <si>
    <t>2024년 3분기 아이돌봄 지원사업 보조금 교부-e나라</t>
  </si>
  <si>
    <t>2024-07-09</t>
  </si>
  <si>
    <t>2024년 1인가구지원사업비 하반기 보조금 교부</t>
  </si>
  <si>
    <t>2024-07-10</t>
  </si>
  <si>
    <t>2024년 취약위기가족지원사업 하반기 보조금 교부</t>
  </si>
  <si>
    <t>2024-07-25</t>
  </si>
  <si>
    <t>2024년 공동육아나눔터사업 3분기(1차) 보조금교부</t>
  </si>
  <si>
    <t>2024-08-01</t>
  </si>
  <si>
    <t>2024년 위기가족회복지원사업비 하반기 보조금 교부</t>
  </si>
  <si>
    <t>2024-08-27</t>
  </si>
  <si>
    <t>2024년 8월(7차) 아이돌봄 지원사업 예탁금(정부지원금) 교부</t>
  </si>
  <si>
    <t>2024-09-19</t>
  </si>
  <si>
    <t>2024년 공동육아나눔터사업 3분기(2차) 보조금교부</t>
  </si>
  <si>
    <t>2024-09-23</t>
  </si>
  <si>
    <t>2024년 9월(8차) 아이돌봄 지원사업 예탁금(정부지원금) 교부</t>
  </si>
  <si>
    <t>2024-09-30</t>
  </si>
  <si>
    <t>2024년 건강가정지원사업(민간위탁) 4분기 보조금 교부</t>
  </si>
  <si>
    <t>2024-10-16</t>
  </si>
  <si>
    <t>2024년 10월(9차) 아이돌봄 지원사업 예탁금(정부지원금) 교부</t>
  </si>
  <si>
    <t>2024-10-18</t>
  </si>
  <si>
    <t>2024년 공동육아나눔터사업 4분기 보조금교부</t>
  </si>
  <si>
    <t>2024-10-25</t>
  </si>
  <si>
    <t>2024년 독감예방접종 보조금 입금</t>
  </si>
  <si>
    <t>2024년 1인가구지원사업비 3차 보조금 교부</t>
  </si>
  <si>
    <t>2024년 경기육아나눔터사업 하반기 보조금 교부</t>
  </si>
  <si>
    <t>2024-11-20</t>
  </si>
  <si>
    <t>2024년 4분기 아이돌봄 지원사업 보조금 교부-e나라</t>
  </si>
  <si>
    <t>2024년 11월(10차) 아이돌봄 지원사업 예탁금(정부지원금) 교부</t>
  </si>
  <si>
    <t>2024년 사업안내 지침
(부천시 추가지원금포함)</t>
    <phoneticPr fontId="1" type="noConversion"/>
  </si>
  <si>
    <t>2024년 사업안내 지침</t>
    <phoneticPr fontId="1" type="noConversion"/>
  </si>
  <si>
    <t>1-4. 취약위기가족지원사업</t>
    <phoneticPr fontId="1" type="noConversion"/>
  </si>
  <si>
    <t>1인가구지원사업
운영 인력 1명</t>
    <phoneticPr fontId="1" type="noConversion"/>
  </si>
  <si>
    <t>공동육아나눔터
운영 인력 2명 및 단시간활동가</t>
    <phoneticPr fontId="1" type="noConversion"/>
  </si>
  <si>
    <t>취약위기가족지원사업
운영 인력 2명 및 단시간활동가</t>
    <phoneticPr fontId="1" type="noConversion"/>
  </si>
  <si>
    <t>1-5. 1인가구지원사업</t>
    <phoneticPr fontId="1" type="noConversion"/>
  </si>
  <si>
    <t>2080 닥터크리닉 치약</t>
  </si>
  <si>
    <t>개</t>
  </si>
  <si>
    <t>2080 키즈오 알파치약</t>
  </si>
  <si>
    <t>네오팜 더 불가리쿠스</t>
  </si>
  <si>
    <t>동의홍삼 린스</t>
  </si>
  <si>
    <t>랩신 핸드워시</t>
  </si>
  <si>
    <t>밀크퀵 커피캔디</t>
  </si>
  <si>
    <t>샤워메이트 퍼퓸바디워시</t>
  </si>
  <si>
    <t>순샘뽀독 주방세제</t>
  </si>
  <si>
    <t>케라리스샴푸</t>
  </si>
  <si>
    <t>송월타월</t>
  </si>
  <si>
    <t>수건</t>
  </si>
  <si>
    <t>의자</t>
  </si>
  <si>
    <t>이동서랍</t>
  </si>
  <si>
    <t>접탁자</t>
  </si>
  <si>
    <t>책장</t>
  </si>
  <si>
    <t>파티션</t>
  </si>
  <si>
    <t>책상</t>
  </si>
  <si>
    <t>퍼즐책상</t>
  </si>
  <si>
    <t>냉장고</t>
  </si>
  <si>
    <t>선풍기</t>
  </si>
  <si>
    <t>르샤트라 섬유유연제</t>
  </si>
  <si>
    <t>미샤 개똥쑥팩</t>
  </si>
  <si>
    <t>미샤 개똥쑥팩, 톤업스킨</t>
  </si>
  <si>
    <t>미샤 스네일 크림</t>
  </si>
  <si>
    <t>시크릿키 미스트</t>
  </si>
  <si>
    <t>시크릿키 아이크림</t>
  </si>
  <si>
    <t>청포도사탕</t>
  </si>
  <si>
    <t>콤부차 샴푸</t>
  </si>
  <si>
    <t>LG 닥터그루트 샴푸 500ML</t>
  </si>
  <si>
    <t>LG 닥터그루트 샴푸</t>
  </si>
  <si>
    <t>LG 온더바디 바디워시 1000ML</t>
  </si>
  <si>
    <t>긱(GIK) 머드팩</t>
  </si>
  <si>
    <t>김호중 음반 CD</t>
  </si>
  <si>
    <t>아모레 려 모근컨디셔너</t>
  </si>
  <si>
    <t>아모레 려 새치샴푸</t>
  </si>
  <si>
    <t>아모레 려 탈모트리트먼트</t>
  </si>
  <si>
    <t>알집 퍼즐매트</t>
  </si>
  <si>
    <t>애경 2080 크리스탈 칫솔</t>
  </si>
  <si>
    <t>애경 드라이시트 40매</t>
  </si>
  <si>
    <t>애경 섬유탈취제 360ML</t>
  </si>
  <si>
    <t>애경 컨디셔너</t>
  </si>
  <si>
    <t>애경 케라시스 핸드워시</t>
  </si>
  <si>
    <t>애경 르샤트라 주방세제 750ML</t>
  </si>
  <si>
    <t>애경(애경종합) 르샤트라 주방세제 750ML</t>
  </si>
  <si>
    <t>애경 허브마리 섬유유연제 1L</t>
  </si>
  <si>
    <t>애경(애경종합) 허브마리 섬유유연제 1L</t>
  </si>
  <si>
    <t>애경 랩신 주방세제</t>
  </si>
  <si>
    <t>애경(애경종합)랩신 주방세제</t>
  </si>
  <si>
    <t>애경 랩신 핸드워시</t>
  </si>
  <si>
    <t>애경(애경종합)랩신 핸드워시</t>
  </si>
  <si>
    <t>이케아 아기 침대</t>
  </si>
  <si>
    <t>장난감(뮤직쉐킷)</t>
  </si>
  <si>
    <t>장난감(요술큐브)</t>
  </si>
  <si>
    <t>코코핏 기저귀</t>
  </si>
  <si>
    <t>크록스 신발</t>
  </si>
  <si>
    <t>LG 테크세탁세제</t>
  </si>
  <si>
    <t>테크세탁세제</t>
  </si>
  <si>
    <t>프레시코 콤부차</t>
  </si>
  <si>
    <t>생활용품</t>
  </si>
  <si>
    <t>잡화</t>
  </si>
  <si>
    <t>가구</t>
  </si>
  <si>
    <t>가전제품</t>
  </si>
  <si>
    <t>민간단체</t>
  </si>
  <si>
    <t>2024-05-02</t>
  </si>
  <si>
    <t>2024-05-03</t>
  </si>
  <si>
    <t>2024-05-07</t>
  </si>
  <si>
    <t>2024-07-16</t>
  </si>
  <si>
    <t>가족품앗이전체모임(복사골가족운동회)행사참여자 지원</t>
  </si>
  <si>
    <t>부천시건강가정지원센터 화재사고로 인한 종사자 업무환경개선 지원</t>
  </si>
  <si>
    <t>2024년 후원금(물품)수입내역서</t>
    <phoneticPr fontId="1" type="noConversion"/>
  </si>
  <si>
    <t>2024년 후원(물품)사용내역서</t>
    <phoneticPr fontId="1" type="noConversion"/>
  </si>
  <si>
    <t>사례관리 프로그램 참가자 지원</t>
  </si>
  <si>
    <t>5.25. 캠페인 배포</t>
  </si>
  <si>
    <t>6.1.품앗이 가족운동회 참가자 증정</t>
  </si>
  <si>
    <t>센터 이용자 나눔증정(유통기한 임박 긴급소진)</t>
  </si>
  <si>
    <t>사례관리 가정방문 증정</t>
  </si>
  <si>
    <t>아이돌보미 교육 참가자 증정</t>
  </si>
  <si>
    <t>공동육아나눔터 프로그램 참가자 증정</t>
  </si>
  <si>
    <t>6.1.품앗이 가족운동회 참가자 증정(1)/공동육아나눔터 프로그램 참가자 증정(1)/1인가구 프로그램 간식(2)</t>
  </si>
  <si>
    <t xml:space="preserve">사례관리이용자 가정방문 상담제공(9)/아이돌봄 모니터링 가정방문(12)/돈워리가사스트레스 프로그램 참가자(8)/례관리이용자 가정방문 상담제공(16) </t>
  </si>
  <si>
    <t>사례관리이용자 가정방문 상담제공</t>
  </si>
  <si>
    <t>가족사랑 캠페인 홍보물품</t>
  </si>
  <si>
    <t>가족사랑 캠페인, 대량배포 후 자체폐기</t>
  </si>
  <si>
    <t>사례관리이용자 가정방문 상담제공(10)/행복한가족 프로그램 1인가구 지원(10)</t>
  </si>
  <si>
    <t>아이돌봄 모니터링 가정방문(15)/남성대상교육 저당저염교육 참가자 증정(2)/사례관리이용자 가정방문 상담제공(22)/행복한가족 프로그램 1인가구 지원(15)</t>
  </si>
  <si>
    <t>옥길육아나눔터 이용아동 지원</t>
  </si>
  <si>
    <t>아이돌봄 모니터링 가정방문(4)</t>
  </si>
  <si>
    <t>아이돌봄 모니터링 가정방문(10)/남성대상교육 저당저염교육 참가자 증정(2)/</t>
  </si>
  <si>
    <t>옥길육아나눔터 비치(2)/</t>
  </si>
  <si>
    <t>육아나눔터 손뜨개 교육 참가자(2)</t>
  </si>
  <si>
    <t>가족사랑 캠페인 홍보물품(20)/포토보이스 프로그램 다과(30)/행복한가족 프로그램 1인가구 지원(15)/1인가구 프로그램 참가자 다과(15)</t>
  </si>
  <si>
    <t>노년기 1인가구 프로그램 참가자 증정</t>
  </si>
  <si>
    <t>옥길육아나눔터 이용아동 지원(15)/도당별육아나눔터 외 이용아동 지원(15)</t>
  </si>
  <si>
    <t>옥길육아나눔터 이용아동 지원(60)/도당별육아나눔터 외 이용아동 지원(60</t>
  </si>
  <si>
    <t>옥길육아나눔터 비치</t>
  </si>
  <si>
    <t>사무실 비치</t>
  </si>
  <si>
    <t>2024-05-20</t>
  </si>
  <si>
    <t>2024-06-01</t>
  </si>
  <si>
    <t>2024-09-12</t>
  </si>
  <si>
    <t>2024-12-02</t>
  </si>
  <si>
    <t>부천시건강가정지원센터</t>
  </si>
  <si>
    <t>소사국민체육센터</t>
  </si>
  <si>
    <t>건강가정지원사업
(민간위탁금)</t>
    <phoneticPr fontId="1" type="noConversion"/>
  </si>
  <si>
    <t>국:도:시비</t>
    <phoneticPr fontId="1" type="noConversion"/>
  </si>
  <si>
    <t>국:도:시비
(수익사업포함)</t>
    <phoneticPr fontId="1" type="noConversion"/>
  </si>
  <si>
    <t>송내육아나눔터 공유재산사용료</t>
    <phoneticPr fontId="1" type="noConversion"/>
  </si>
  <si>
    <t>아버지-자녀가 함께하는돌봄프로그램,모두가족품앗이</t>
    <phoneticPr fontId="1" type="noConversion"/>
  </si>
  <si>
    <t>가족돌봄나눔사업비</t>
    <phoneticPr fontId="1" type="noConversion"/>
  </si>
  <si>
    <t>생애주기별가족교육,남성대상교육</t>
    <phoneticPr fontId="1" type="noConversion"/>
  </si>
  <si>
    <t>개인및가족상담,사례회의,슈퍼비전</t>
    <phoneticPr fontId="1" type="noConversion"/>
  </si>
  <si>
    <t>가족사랑의날,가족친화문화프로그램</t>
    <phoneticPr fontId="1" type="noConversion"/>
  </si>
  <si>
    <t>가족친화포럼(인구정책토크콘서트),지역주민욕구조사</t>
    <phoneticPr fontId="1" type="noConversion"/>
  </si>
  <si>
    <t>프로그램운영,품앗이활동,품앗이교육,장난감,유급자원봉사</t>
    <phoneticPr fontId="1" type="noConversion"/>
  </si>
  <si>
    <t>사례관리사업</t>
    <phoneticPr fontId="1" type="noConversion"/>
  </si>
  <si>
    <t>교육문화프로그램및자조모임</t>
    <phoneticPr fontId="1" type="noConversion"/>
  </si>
  <si>
    <t>긴급위기지원사업</t>
    <phoneticPr fontId="1" type="noConversion"/>
  </si>
  <si>
    <t>청소년부모지원사업</t>
    <phoneticPr fontId="1" type="noConversion"/>
  </si>
  <si>
    <t>보듬매니저연계사업</t>
    <phoneticPr fontId="1" type="noConversion"/>
  </si>
  <si>
    <t>양육지원프로그램</t>
    <phoneticPr fontId="1" type="noConversion"/>
  </si>
  <si>
    <t>홍보비</t>
    <phoneticPr fontId="1" type="noConversion"/>
  </si>
  <si>
    <t>생필품지원,슈퍼비전,지역협의체</t>
    <phoneticPr fontId="1" type="noConversion"/>
  </si>
  <si>
    <t>1인가구지원사업</t>
    <phoneticPr fontId="1" type="noConversion"/>
  </si>
  <si>
    <t>상담(검사)비지원</t>
    <phoneticPr fontId="1" type="noConversion"/>
  </si>
  <si>
    <t>양육용품지원</t>
    <phoneticPr fontId="1" type="noConversion"/>
  </si>
  <si>
    <t>보듬매니저활동비,교통비,지원인력교육비,간담회비,운영비</t>
    <phoneticPr fontId="1" type="noConversion"/>
  </si>
  <si>
    <t>양육및교육프로그램</t>
    <phoneticPr fontId="1" type="noConversion"/>
  </si>
  <si>
    <t>중장년수다살롱사업</t>
    <phoneticPr fontId="1" type="noConversion"/>
  </si>
  <si>
    <t>식생활다이닝사업</t>
    <phoneticPr fontId="1" type="noConversion"/>
  </si>
  <si>
    <t>금융안전교육사업</t>
    <phoneticPr fontId="1" type="noConversion"/>
  </si>
  <si>
    <t>건강돌봄프로그램사업</t>
    <phoneticPr fontId="1" type="noConversion"/>
  </si>
  <si>
    <t>활동비,진행비,홍보비</t>
    <phoneticPr fontId="1" type="noConversion"/>
  </si>
  <si>
    <t>강사비,진행비</t>
    <phoneticPr fontId="1" type="noConversion"/>
  </si>
  <si>
    <t>맞벌이가족'워라벨패밀리'사업</t>
    <phoneticPr fontId="1" type="noConversion"/>
  </si>
  <si>
    <t>한부모가족'우행시'사업</t>
    <phoneticPr fontId="1" type="noConversion"/>
  </si>
  <si>
    <t>1인가구'나혼자잘산다'사업</t>
    <phoneticPr fontId="1" type="noConversion"/>
  </si>
  <si>
    <t>청년기'나를위한힐링'사업</t>
    <phoneticPr fontId="1" type="noConversion"/>
  </si>
  <si>
    <t>강사비,재료비,진행비</t>
    <phoneticPr fontId="1" type="noConversion"/>
  </si>
  <si>
    <t>강사비,재료비,활동비,진행비</t>
    <phoneticPr fontId="1" type="noConversion"/>
  </si>
  <si>
    <t>부부상담사업</t>
    <phoneticPr fontId="1" type="noConversion"/>
  </si>
  <si>
    <t>아동상담사업</t>
    <phoneticPr fontId="1" type="noConversion"/>
  </si>
  <si>
    <t>가족문화체험사업</t>
    <phoneticPr fontId="1" type="noConversion"/>
  </si>
  <si>
    <t>사업평가회</t>
    <phoneticPr fontId="1" type="noConversion"/>
  </si>
  <si>
    <t>부부상담,심리검사</t>
    <phoneticPr fontId="1" type="noConversion"/>
  </si>
  <si>
    <t>아동상담</t>
    <phoneticPr fontId="1" type="noConversion"/>
  </si>
  <si>
    <t>가족문화체험</t>
    <phoneticPr fontId="1" type="noConversion"/>
  </si>
  <si>
    <t>식사,다과</t>
    <phoneticPr fontId="1" type="noConversion"/>
  </si>
  <si>
    <t>가사해방일지사업</t>
    <phoneticPr fontId="1" type="noConversion"/>
  </si>
  <si>
    <t>돈워리가사스트레스(돈가스)사업</t>
    <phoneticPr fontId="1" type="noConversion"/>
  </si>
  <si>
    <t>인식개선캠페인</t>
    <phoneticPr fontId="1" type="noConversion"/>
  </si>
  <si>
    <t>정리수납교육,스트레스해소지원프로그램,나들이</t>
    <phoneticPr fontId="1" type="noConversion"/>
  </si>
  <si>
    <t>슬기로운가사생활,힐링프로그램,셀프집수리교육</t>
    <phoneticPr fontId="1" type="noConversion"/>
  </si>
  <si>
    <t>캠페인홍보물픔,홍보부스운영,평가회의</t>
    <phoneticPr fontId="1" type="noConversion"/>
  </si>
  <si>
    <t>개인,부부,가족상담 및 심리검사</t>
    <phoneticPr fontId="1" type="noConversion"/>
  </si>
  <si>
    <t>36개월미만 아동을 월 60시간 이상 돌봄 활동가 지원</t>
    <phoneticPr fontId="1" type="noConversion"/>
  </si>
  <si>
    <t>65세미만 아이돌봄활동가 독감예방접종지원</t>
    <phoneticPr fontId="1" type="noConversion"/>
  </si>
  <si>
    <t>다자녀 가정 중 두 자녀 이상 아이돌봄서비스 이용 시 추가지원</t>
    <phoneticPr fontId="1" type="noConversion"/>
  </si>
  <si>
    <t>시설비명세서</t>
    <phoneticPr fontId="1" type="noConversion"/>
  </si>
  <si>
    <t>민간위탁금 462,460원
아이돌봄지원사업 3,142,150원</t>
    <phoneticPr fontId="1" type="noConversion"/>
  </si>
  <si>
    <t>민간위탁금 3,498,050원</t>
    <phoneticPr fontId="1" type="noConversion"/>
  </si>
  <si>
    <t>전화요금및인터넷사용료,전기,상하수도,가스요금(난방비),우편료,오물수거료,문자요금,가맹점수수료</t>
    <phoneticPr fontId="1" type="noConversion"/>
  </si>
  <si>
    <t>민간위탁금 175,000원
취약위기가족지원사업 15,000원
아이돌봄지원사업 410,000원</t>
    <phoneticPr fontId="1" type="noConversion"/>
  </si>
  <si>
    <t>민간위탁금 1,578,260원
취약위기가족지원사업 521,540원</t>
    <phoneticPr fontId="1" type="noConversion"/>
  </si>
  <si>
    <t>민간위탁금 16,270,860원
취약위기가족지원사업 1,672,120원
공동육아나눔터 4,014,250원
아이돌봄지원사업 27,134,860원</t>
    <phoneticPr fontId="1" type="noConversion"/>
  </si>
  <si>
    <t>민간위탁금 13,753,560원
아이돌봄지원사업 7,917,296원
공동육아나눔터 3,739,670원</t>
    <phoneticPr fontId="1" type="noConversion"/>
  </si>
  <si>
    <t>민간위탁금 1,053,450원
아이돌봄지원사업 68,240원
공동육아나눔터 447,530원
취약위기가족지원사업 44,800원</t>
    <phoneticPr fontId="1" type="noConversion"/>
  </si>
  <si>
    <t>민간위탁금 558,000원
아이돌봄지원사업 179,900원</t>
    <phoneticPr fontId="1" type="noConversion"/>
  </si>
  <si>
    <t>화재로인한 자산취득(책상,붙박이장, 등)</t>
    <phoneticPr fontId="1" type="noConversion"/>
  </si>
  <si>
    <t>환경개선 현관문교체, 게시판설치 등</t>
    <phoneticPr fontId="1" type="noConversion"/>
  </si>
  <si>
    <t>화재보험정산보험료(메리츠한국사회)</t>
    <phoneticPr fontId="1" type="noConversion"/>
  </si>
  <si>
    <t>가족돌봄나눔사업</t>
    <phoneticPr fontId="4" type="noConversion"/>
  </si>
  <si>
    <t>건강가정지원사업
(민간위탁금)</t>
    <phoneticPr fontId="4" type="noConversion"/>
  </si>
  <si>
    <t>취약위기가족지원사업</t>
    <phoneticPr fontId="4" type="noConversion"/>
  </si>
  <si>
    <t>경기육아나눔터사업</t>
    <phoneticPr fontId="1" type="noConversion"/>
  </si>
  <si>
    <t>다자녀가정아이돌봄서비스지원사업비</t>
    <phoneticPr fontId="1" type="noConversion"/>
  </si>
  <si>
    <t>가족돌봄사업비</t>
  </si>
  <si>
    <t>[관(사무비) 합계]</t>
  </si>
  <si>
    <t>재산조성비</t>
  </si>
  <si>
    <t>[관(재산조성비) 합계]</t>
  </si>
  <si>
    <t>[관(사업비) 합계]</t>
  </si>
  <si>
    <t>[관(예비비 및 기타) 합계]</t>
  </si>
  <si>
    <t>2024-10-04</t>
  </si>
  <si>
    <t>여성가족부</t>
    <phoneticPr fontId="1" type="noConversion"/>
  </si>
  <si>
    <t>2024년 아이돌보미영아돌봄수당사업 감액 보조금반납</t>
    <phoneticPr fontId="1" type="noConversion"/>
  </si>
  <si>
    <t>인건비</t>
    <phoneticPr fontId="1" type="noConversion"/>
  </si>
  <si>
    <t>관리업무수당</t>
    <phoneticPr fontId="1" type="noConversion"/>
  </si>
  <si>
    <t>시간외근무수당</t>
    <phoneticPr fontId="1" type="noConversion"/>
  </si>
  <si>
    <t>제수삳</t>
    <phoneticPr fontId="1" type="noConversion"/>
  </si>
  <si>
    <t>제수당</t>
    <phoneticPr fontId="1" type="noConversion"/>
  </si>
  <si>
    <t>*센터장 근로기준법의 시간외근무수당 지급 불가로 관리업무수당 세목 신설하여 예산 변경</t>
    <phoneticPr fontId="1" type="noConversion"/>
  </si>
  <si>
    <t>수용비 및 수수료</t>
    <phoneticPr fontId="1" type="noConversion"/>
  </si>
  <si>
    <t>청소용역비</t>
    <phoneticPr fontId="1" type="noConversion"/>
  </si>
  <si>
    <t>각종수수료및사용료</t>
    <phoneticPr fontId="1" type="noConversion"/>
  </si>
  <si>
    <t>문서파쇄비</t>
    <phoneticPr fontId="1" type="noConversion"/>
  </si>
  <si>
    <t>*화재사고로 인한 오물(쓰레기)수거료 필요로 청소용역비 예산전용</t>
    <phoneticPr fontId="1" type="noConversion"/>
  </si>
  <si>
    <t>*회계감사 수수료 잔액 발생으로 예산전용</t>
    <phoneticPr fontId="1" type="noConversion"/>
  </si>
  <si>
    <t>*화재사고로 인한 오물(쓰레기)수거료 필요로문서파쇄비 예산전용</t>
    <phoneticPr fontId="1" type="noConversion"/>
  </si>
  <si>
    <t>공공요금</t>
    <phoneticPr fontId="1" type="noConversion"/>
  </si>
  <si>
    <t>오물(쓰레기)수거료</t>
    <phoneticPr fontId="1" type="noConversion"/>
  </si>
  <si>
    <t>운영비</t>
    <phoneticPr fontId="1" type="noConversion"/>
  </si>
  <si>
    <t>*화재사고로 인한 오물(쓰레기)수거료 예산 확충</t>
    <phoneticPr fontId="1" type="noConversion"/>
  </si>
  <si>
    <t>전산소모품비</t>
    <phoneticPr fontId="1" type="noConversion"/>
  </si>
  <si>
    <t>*업무용PC 신·변종 악성코드 탐지 및 치료 등 피해 예방을 위한 백신 구입 예산 확충</t>
    <phoneticPr fontId="1" type="noConversion"/>
  </si>
  <si>
    <t>사무기기임차료</t>
    <phoneticPr fontId="1" type="noConversion"/>
  </si>
  <si>
    <t>*업무용PC 노후 및 화재 영향에 따라 사무기기 임차료 예산 확충</t>
    <phoneticPr fontId="1" type="noConversion"/>
  </si>
  <si>
    <t>상하수도요금</t>
    <phoneticPr fontId="1" type="noConversion"/>
  </si>
  <si>
    <t>*화재 영향으로 인한 사무기기임차료 부족으로 상하수도요금 예산전용</t>
    <phoneticPr fontId="1" type="noConversion"/>
  </si>
  <si>
    <t>제세공과금</t>
    <phoneticPr fontId="1" type="noConversion"/>
  </si>
  <si>
    <t>자동차보험료</t>
    <phoneticPr fontId="1" type="noConversion"/>
  </si>
  <si>
    <t>*자동차보험료 갱신 가입하고 잔액발생</t>
    <phoneticPr fontId="1" type="noConversion"/>
  </si>
  <si>
    <t>기타운영비</t>
    <phoneticPr fontId="1" type="noConversion"/>
  </si>
  <si>
    <t>직원역량강화교육및워크숍</t>
    <phoneticPr fontId="1" type="noConversion"/>
  </si>
  <si>
    <t>*종사자 역량강화 교육비 및 워크숍 비용 부족으로 예산 확충</t>
    <phoneticPr fontId="1" type="noConversion"/>
  </si>
  <si>
    <t>사업비</t>
    <phoneticPr fontId="1" type="noConversion"/>
  </si>
  <si>
    <t>가족상담</t>
    <phoneticPr fontId="1" type="noConversion"/>
  </si>
  <si>
    <t>개인및가족상담</t>
    <phoneticPr fontId="1" type="noConversion"/>
  </si>
  <si>
    <t>*가족친화포럼사업비  (신규사업신설) 부족으로 예산전용</t>
    <phoneticPr fontId="1" type="noConversion"/>
  </si>
  <si>
    <t>지역사회연계</t>
    <phoneticPr fontId="1" type="noConversion"/>
  </si>
  <si>
    <t>가족친화포럼</t>
    <phoneticPr fontId="1" type="noConversion"/>
  </si>
  <si>
    <t>*가족친화포럼(주민참여프로그램) 사업신설 및 시간연장로 예산 확충</t>
    <phoneticPr fontId="1" type="noConversion"/>
  </si>
  <si>
    <t>건강가정지원사업(민간위탁금)_4차 예산전용</t>
    <phoneticPr fontId="1" type="noConversion"/>
  </si>
  <si>
    <t>가스(냉난방)요금</t>
    <phoneticPr fontId="1" type="noConversion"/>
  </si>
  <si>
    <t>건강가정지원사업(민간위탁금)_5차 예산전용</t>
    <phoneticPr fontId="1" type="noConversion"/>
  </si>
  <si>
    <t>여비</t>
    <phoneticPr fontId="1" type="noConversion"/>
  </si>
  <si>
    <t>극내외여비</t>
    <phoneticPr fontId="1" type="noConversion"/>
  </si>
  <si>
    <t>수용비및수수료</t>
    <phoneticPr fontId="1" type="noConversion"/>
  </si>
  <si>
    <t>교통충전비</t>
    <phoneticPr fontId="1" type="noConversion"/>
  </si>
  <si>
    <t>소규모수선비</t>
    <phoneticPr fontId="1" type="noConversion"/>
  </si>
  <si>
    <t>인쇄비</t>
    <phoneticPr fontId="1" type="noConversion"/>
  </si>
  <si>
    <t>기타보험료</t>
    <phoneticPr fontId="1" type="noConversion"/>
  </si>
  <si>
    <t>사무비</t>
    <phoneticPr fontId="1" type="noConversion"/>
  </si>
  <si>
    <t>차량비</t>
    <phoneticPr fontId="1" type="noConversion"/>
  </si>
  <si>
    <t>차량정비유지비</t>
    <phoneticPr fontId="1" type="noConversion"/>
  </si>
  <si>
    <t>가족문화사업</t>
    <phoneticPr fontId="1" type="noConversion"/>
  </si>
  <si>
    <t>가족친화문화프로그램</t>
    <phoneticPr fontId="1" type="noConversion"/>
  </si>
  <si>
    <t>*하반기 캠페인 홍보물품 제작비 부족으로 예산 충원</t>
    <phoneticPr fontId="1" type="noConversion"/>
  </si>
  <si>
    <t>*센터 환경정비로 인한 상담일정 변경으로 잔액발생</t>
    <phoneticPr fontId="1" type="noConversion"/>
  </si>
  <si>
    <t>*차량정비유지비 잔액 발생</t>
    <phoneticPr fontId="1" type="noConversion"/>
  </si>
  <si>
    <t>*신원보증보험 등 잔액발생</t>
    <phoneticPr fontId="1" type="noConversion"/>
  </si>
  <si>
    <t>*각종수수료 및 사용료 잔액발생</t>
    <phoneticPr fontId="1" type="noConversion"/>
  </si>
  <si>
    <t>*건강가정지원센터 사업 변경으로 인한 리플렛 및 전단지 제작으로 인한 예산 충원</t>
    <phoneticPr fontId="1" type="noConversion"/>
  </si>
  <si>
    <t>*모니터 노후 및 고장으로 인한 렌탈료 발생으로 사무기기등 임차료 예산 충원</t>
    <phoneticPr fontId="1" type="noConversion"/>
  </si>
  <si>
    <t>*화재로 인한 보험회사 청소지원으로 인한 청소용역비 절감</t>
    <phoneticPr fontId="1" type="noConversion"/>
  </si>
  <si>
    <t>*책장 안전잠금장치 수선으로 소규모수선비 예산 충원</t>
    <phoneticPr fontId="1" type="noConversion"/>
  </si>
  <si>
    <t>*관용차 사용으로 인한 교통충전비 예산 절감</t>
    <phoneticPr fontId="1" type="noConversion"/>
  </si>
  <si>
    <t>*관용차 사용으로 인한여 국내여비 예산 절감</t>
    <phoneticPr fontId="1" type="noConversion"/>
  </si>
  <si>
    <t>퇴직금및퇴직적립금</t>
    <phoneticPr fontId="1" type="noConversion"/>
  </si>
  <si>
    <t>퇴직적립금</t>
    <phoneticPr fontId="1" type="noConversion"/>
  </si>
  <si>
    <t>*도당별 전담인력 퇴사로 인하여 연차수당 발생하여 예산 전용(통상임금/209시간×15일)</t>
    <phoneticPr fontId="1" type="noConversion"/>
  </si>
  <si>
    <t>*연차수당 세목 신설 및 예산 충원</t>
    <phoneticPr fontId="1" type="noConversion"/>
  </si>
  <si>
    <t>사회보험기관부담금</t>
    <phoneticPr fontId="1" type="noConversion"/>
  </si>
  <si>
    <t>사회보험기관부담금</t>
    <phoneticPr fontId="1" type="noConversion"/>
  </si>
  <si>
    <t>*옥길육아나눔터 전담인력 입사로 가족수당 발생하여 예산 충원</t>
    <phoneticPr fontId="1" type="noConversion"/>
  </si>
  <si>
    <t>출장여비</t>
    <phoneticPr fontId="1" type="noConversion"/>
  </si>
  <si>
    <t>전산소모품비</t>
    <phoneticPr fontId="1" type="noConversion"/>
  </si>
  <si>
    <t>*업무용PC 신·변종악성 코드탐지 및 치료 등 피해 예방을 위한 백신 구입 예산 부족으로 전용</t>
    <phoneticPr fontId="1" type="noConversion"/>
  </si>
  <si>
    <t>공동육아나눔터_4차 예산전용</t>
    <phoneticPr fontId="1" type="noConversion"/>
  </si>
  <si>
    <t>급여</t>
    <phoneticPr fontId="1" type="noConversion"/>
  </si>
  <si>
    <t>정액급식비</t>
    <phoneticPr fontId="1" type="noConversion"/>
  </si>
  <si>
    <t>명절휴가비</t>
    <phoneticPr fontId="1" type="noConversion"/>
  </si>
  <si>
    <t>추가인력인건비</t>
    <phoneticPr fontId="1" type="noConversion"/>
  </si>
  <si>
    <t>수용비및수수료</t>
    <phoneticPr fontId="1" type="noConversion"/>
  </si>
  <si>
    <t>사무용품및소모성물품구입비</t>
    <phoneticPr fontId="1" type="noConversion"/>
  </si>
  <si>
    <t>제세공과금</t>
    <phoneticPr fontId="1" type="noConversion"/>
  </si>
  <si>
    <t>시설보험</t>
    <phoneticPr fontId="1" type="noConversion"/>
  </si>
  <si>
    <t>프로그램운영지원비</t>
    <phoneticPr fontId="1" type="noConversion"/>
  </si>
  <si>
    <t>*추가인력 월 59시간 미만 근무로 인한 잔액 발생하여 예산 전용</t>
    <phoneticPr fontId="1" type="noConversion"/>
  </si>
  <si>
    <t>*품앗이 활동비 지원비 잔액 발생하여 예산 전용(1품 월30,000원)</t>
    <phoneticPr fontId="1" type="noConversion"/>
  </si>
  <si>
    <t>*육아나눔터 어린이책임배상보험 가입 후 잔액 발생하여 예산 전용</t>
    <phoneticPr fontId="1" type="noConversion"/>
  </si>
  <si>
    <t>*대체근로 인건비 일할계산으로 잔액 발생
*옥길육아나눔터 전담인력 입사로 가족수당 발생하여 예산 확충</t>
    <phoneticPr fontId="1" type="noConversion"/>
  </si>
  <si>
    <t>*사무용품 및 소모성물품구입비 예산 확충</t>
    <phoneticPr fontId="1" type="noConversion"/>
  </si>
  <si>
    <t>*상시프로그램 운영 지원비  예산 확충</t>
    <phoneticPr fontId="1" type="noConversion"/>
  </si>
  <si>
    <t>공동육아나눔터_5차 예산전용</t>
    <phoneticPr fontId="1" type="noConversion"/>
  </si>
  <si>
    <t>관리비</t>
    <phoneticPr fontId="1" type="noConversion"/>
  </si>
  <si>
    <t>전화요금및인터넷사용료</t>
    <phoneticPr fontId="1" type="noConversion"/>
  </si>
  <si>
    <t>품앗이활동비</t>
    <phoneticPr fontId="1" type="noConversion"/>
  </si>
  <si>
    <t>장난감구입비</t>
    <phoneticPr fontId="1" type="noConversion"/>
  </si>
  <si>
    <t>*여비 사용 후 잔액 발생하여 예산 전용</t>
    <phoneticPr fontId="1" type="noConversion"/>
  </si>
  <si>
    <t>*교통카드 충전 후 잔액 발생하여 예산 전용</t>
    <phoneticPr fontId="1" type="noConversion"/>
  </si>
  <si>
    <t>*관리비 사용 잔액 발생하여 예산 전용</t>
    <phoneticPr fontId="1" type="noConversion"/>
  </si>
  <si>
    <t>*전화요금 사용 잔액 발생하여 예산 전용</t>
    <phoneticPr fontId="1" type="noConversion"/>
  </si>
  <si>
    <t>*품앗이 전체모임비 잔액 발생하여 예산전</t>
    <phoneticPr fontId="1" type="noConversion"/>
  </si>
  <si>
    <t>*육아나눔터 운영 지원비 예산 확충</t>
    <phoneticPr fontId="1" type="noConversion"/>
  </si>
  <si>
    <t>*보험료 사용 후 잔액 발생하여 예산 전용</t>
    <phoneticPr fontId="1" type="noConversion"/>
  </si>
  <si>
    <t>취약위기가족지원사업_1차 예산전용</t>
    <phoneticPr fontId="1" type="noConversion"/>
  </si>
  <si>
    <t>취약위기가족지원사업</t>
    <phoneticPr fontId="1" type="noConversion"/>
  </si>
  <si>
    <t>사례관리</t>
    <phoneticPr fontId="1" type="noConversion"/>
  </si>
  <si>
    <t>사례회의</t>
    <phoneticPr fontId="1" type="noConversion"/>
  </si>
  <si>
    <t>슈퍼비전</t>
    <phoneticPr fontId="1" type="noConversion"/>
  </si>
  <si>
    <t>*사례회의,슈퍼비전 진행비 예산 축소</t>
    <phoneticPr fontId="1" type="noConversion"/>
  </si>
  <si>
    <t>긴급위기지원</t>
    <phoneticPr fontId="1" type="noConversion"/>
  </si>
  <si>
    <t>상담비지원</t>
    <phoneticPr fontId="1" type="noConversion"/>
  </si>
  <si>
    <t>*상담비지원 외부연계 인원 증가로 예산 확충</t>
    <phoneticPr fontId="1" type="noConversion"/>
  </si>
  <si>
    <t>청소년부모지원</t>
    <phoneticPr fontId="1" type="noConversion"/>
  </si>
  <si>
    <t>양육용품지원</t>
    <phoneticPr fontId="1" type="noConversion"/>
  </si>
  <si>
    <t>*양육용품지원 사업신규 편성</t>
    <phoneticPr fontId="1" type="noConversion"/>
  </si>
  <si>
    <t>활동인력운영</t>
    <phoneticPr fontId="1" type="noConversion"/>
  </si>
  <si>
    <t>교통비</t>
    <phoneticPr fontId="1" type="noConversion"/>
  </si>
  <si>
    <t>양육지원프로그램</t>
    <phoneticPr fontId="1" type="noConversion"/>
  </si>
  <si>
    <t>프로그램운영(문화체험)</t>
    <phoneticPr fontId="1" type="noConversion"/>
  </si>
  <si>
    <t>*사례관리비에서 지출함하여 교통비 축소</t>
    <phoneticPr fontId="1" type="noConversion"/>
  </si>
  <si>
    <t>*사례관리이용자 프로그램 운영 확대로 예산 확충</t>
    <phoneticPr fontId="1" type="noConversion"/>
  </si>
  <si>
    <t>교통충전비</t>
    <phoneticPr fontId="1" type="noConversion"/>
  </si>
  <si>
    <t>취약위기가족지원사업_2차 예산전용</t>
    <phoneticPr fontId="1" type="noConversion"/>
  </si>
  <si>
    <t>취약위기가족지원사업_3차 예산전용</t>
    <phoneticPr fontId="1" type="noConversion"/>
  </si>
  <si>
    <t>명절휴가비</t>
    <phoneticPr fontId="1" type="noConversion"/>
  </si>
  <si>
    <t>시간외근무수당</t>
    <phoneticPr fontId="1" type="noConversion"/>
  </si>
  <si>
    <t>*인력충원에 따라 인건비 증액
*종사자변경에 따른 호봉 차이로 명절수당 차액발생</t>
    <phoneticPr fontId="1" type="noConversion"/>
  </si>
  <si>
    <t>단시간근로자인건비</t>
    <phoneticPr fontId="1" type="noConversion"/>
  </si>
  <si>
    <t>사회보험부담금</t>
    <phoneticPr fontId="1" type="noConversion"/>
  </si>
  <si>
    <t>*3월 채용에 따른 차액 발생</t>
    <phoneticPr fontId="1" type="noConversion"/>
  </si>
  <si>
    <t>*관용차 사용으로 여비 잔액발생</t>
    <phoneticPr fontId="1" type="noConversion"/>
  </si>
  <si>
    <t>*관용차량 사용으로 대중교통 사용감소</t>
    <phoneticPr fontId="1" type="noConversion"/>
  </si>
  <si>
    <t>생필품지원사업</t>
    <phoneticPr fontId="1" type="noConversion"/>
  </si>
  <si>
    <t>*신규사업 수행에 따라 예산증액</t>
    <phoneticPr fontId="1" type="noConversion"/>
  </si>
  <si>
    <t>지엽협의체</t>
    <phoneticPr fontId="1" type="noConversion"/>
  </si>
  <si>
    <t>*운영위원회 연계 운영으로 예산절감</t>
    <phoneticPr fontId="1" type="noConversion"/>
  </si>
  <si>
    <t>교육문화프로그램및자조모임</t>
    <phoneticPr fontId="1" type="noConversion"/>
  </si>
  <si>
    <t>1인가구지원사업</t>
  </si>
  <si>
    <t>1인가구지원사업</t>
    <phoneticPr fontId="1" type="noConversion"/>
  </si>
  <si>
    <t>*이용자 욕구 반영하여 양육지원 프로그램, 생필품 지원으로 예산 사용</t>
    <phoneticPr fontId="1" type="noConversion"/>
  </si>
  <si>
    <t>이혼위기가족지원</t>
    <phoneticPr fontId="1" type="noConversion"/>
  </si>
  <si>
    <t>상담비지원(심리검사)</t>
    <phoneticPr fontId="1" type="noConversion"/>
  </si>
  <si>
    <t>*가족상담사업, 긴급위기지원 연계로 잔액 발생</t>
    <phoneticPr fontId="1" type="noConversion"/>
  </si>
  <si>
    <t>보듬매니져연계사업</t>
    <phoneticPr fontId="1" type="noConversion"/>
  </si>
  <si>
    <t>보듬매니저활동비</t>
    <phoneticPr fontId="1" type="noConversion"/>
  </si>
  <si>
    <t>교통비</t>
    <phoneticPr fontId="1" type="noConversion"/>
  </si>
  <si>
    <t>지원인력교육</t>
    <phoneticPr fontId="1" type="noConversion"/>
  </si>
  <si>
    <t>신분증제작등 운영</t>
    <phoneticPr fontId="1" type="noConversion"/>
  </si>
  <si>
    <t>양육및프로그램운영</t>
    <phoneticPr fontId="1" type="noConversion"/>
  </si>
  <si>
    <t>*가족문화체험 프로그램 확대로 예산 확충</t>
    <phoneticPr fontId="1" type="noConversion"/>
  </si>
  <si>
    <t>*신분증제작 후 잔액 발생</t>
    <phoneticPr fontId="1" type="noConversion"/>
  </si>
  <si>
    <t>*3월부터 시행함에 따라 잔액 발생</t>
    <phoneticPr fontId="1" type="noConversion"/>
  </si>
  <si>
    <t>경기육아나눔터사업_2차 예산전용</t>
    <phoneticPr fontId="1" type="noConversion"/>
  </si>
  <si>
    <t>경기육아나눔터</t>
    <phoneticPr fontId="1" type="noConversion"/>
  </si>
  <si>
    <t>활동비</t>
    <phoneticPr fontId="1" type="noConversion"/>
  </si>
  <si>
    <t>나눔터활동비(유급자원봉사자)</t>
    <phoneticPr fontId="1" type="noConversion"/>
  </si>
  <si>
    <t>나눔터활동비(단시간근로자)</t>
    <phoneticPr fontId="1" type="noConversion"/>
  </si>
  <si>
    <t>나눔터관리원</t>
    <phoneticPr fontId="1" type="noConversion"/>
  </si>
  <si>
    <t>시설관리지원비</t>
    <phoneticPr fontId="1" type="noConversion"/>
  </si>
  <si>
    <t>시설관리지원비(사무용품및소모성물품구입비)</t>
    <phoneticPr fontId="1" type="noConversion"/>
  </si>
  <si>
    <t>시설관리지원비(소규모수선비)</t>
    <phoneticPr fontId="1" type="noConversion"/>
  </si>
  <si>
    <t>프로그램지원(상시프로그램)</t>
    <phoneticPr fontId="1" type="noConversion"/>
  </si>
  <si>
    <t>프로그램지원(안전교육)</t>
    <phoneticPr fontId="1" type="noConversion"/>
  </si>
  <si>
    <t xml:space="preserve">*안전교육 비예산 진행으로 잔액 발생 </t>
    <phoneticPr fontId="1" type="noConversion"/>
  </si>
  <si>
    <t>*육아나눔터 시설 보강을 위해 소규모수선비로 전용</t>
    <phoneticPr fontId="1" type="noConversion"/>
  </si>
  <si>
    <t>*나눔터관리원 미채용으로 잔액발생</t>
    <phoneticPr fontId="1" type="noConversion"/>
  </si>
  <si>
    <t>*유급자원봉사자미채용으로 잔액 발생</t>
    <phoneticPr fontId="1" type="noConversion"/>
  </si>
  <si>
    <t>*단시간근로자 추가 채용으로 예산 증액</t>
    <phoneticPr fontId="1" type="noConversion"/>
  </si>
  <si>
    <t>*경기육아나눔터 시설 수선을 위한 비용 발생으로 예산 증액</t>
    <phoneticPr fontId="1" type="noConversion"/>
  </si>
  <si>
    <t>*매월 상시프로그램 월 4회 이상 진행으로 예산 증액</t>
    <phoneticPr fontId="1" type="noConversion"/>
  </si>
  <si>
    <t>경기육아나눔터사업_1차 예산전용</t>
    <phoneticPr fontId="1" type="noConversion"/>
  </si>
  <si>
    <t>경기육아나눔터사업_3차 예산전용</t>
    <phoneticPr fontId="1" type="noConversion"/>
  </si>
  <si>
    <t>나눔터활동비(사회보험)</t>
    <phoneticPr fontId="1" type="noConversion"/>
  </si>
  <si>
    <t>시설관리지원비(공공요금)</t>
    <phoneticPr fontId="1" type="noConversion"/>
  </si>
  <si>
    <t>시설관리지원비(보험료)</t>
    <phoneticPr fontId="1" type="noConversion"/>
  </si>
  <si>
    <t>프로그램지원(품앗이활동비)</t>
    <phoneticPr fontId="1" type="noConversion"/>
  </si>
  <si>
    <t>장난감및도서</t>
    <phoneticPr fontId="1" type="noConversion"/>
  </si>
  <si>
    <t>*고지분 사회보험 지출로 잔액발생</t>
    <phoneticPr fontId="1" type="noConversion"/>
  </si>
  <si>
    <t>*시설보험비 지출 후 잔액발생</t>
    <phoneticPr fontId="1" type="noConversion"/>
  </si>
  <si>
    <t>*품앗이 활동 가족 기준금액 이하 사용으로 잔액발생</t>
    <phoneticPr fontId="1" type="noConversion"/>
  </si>
  <si>
    <t>*물가상승으로 공공요금 예산 확충</t>
    <phoneticPr fontId="1" type="noConversion"/>
  </si>
  <si>
    <t>*이용자 욕구를 반영한 프로그램 진행을 위해 예산 확충</t>
    <phoneticPr fontId="1" type="noConversion"/>
  </si>
  <si>
    <t>*장난감 구매비 부족으로 예산 확충</t>
    <phoneticPr fontId="1" type="noConversion"/>
  </si>
  <si>
    <t>*장난감구입비 필요로 예산 전용</t>
    <phoneticPr fontId="1" type="noConversion"/>
  </si>
  <si>
    <t>경기육아나눔터사업_4차 예산전용</t>
    <phoneticPr fontId="1" type="noConversion"/>
  </si>
  <si>
    <t>*장난감 추가 구매로 예산확충</t>
    <phoneticPr fontId="1" type="noConversion"/>
  </si>
  <si>
    <t>정액급식비</t>
    <phoneticPr fontId="1" type="noConversion"/>
  </si>
  <si>
    <t>사회보험부담비용</t>
    <phoneticPr fontId="1" type="noConversion"/>
  </si>
  <si>
    <t>중장년수다살롱</t>
    <phoneticPr fontId="1" type="noConversion"/>
  </si>
  <si>
    <t>진행비</t>
    <phoneticPr fontId="1" type="noConversion"/>
  </si>
  <si>
    <t>2인가구지원사업</t>
  </si>
  <si>
    <t>3인가구지원사업</t>
  </si>
  <si>
    <t>홍보비</t>
    <phoneticPr fontId="1" type="noConversion"/>
  </si>
  <si>
    <t>건강돌봄프로그램</t>
    <phoneticPr fontId="1" type="noConversion"/>
  </si>
  <si>
    <t>진행비</t>
    <phoneticPr fontId="1" type="noConversion"/>
  </si>
  <si>
    <t>*담당자 호봉 변경으로 예산 변경, 추후 추경 후 재산정
*야간 프로그램 운영에 따른 추가편성</t>
    <phoneticPr fontId="1" type="noConversion"/>
  </si>
  <si>
    <t>*원활한사업운영을 위한 예산 추가편성</t>
    <phoneticPr fontId="1" type="noConversion"/>
  </si>
  <si>
    <t>*체험 재료비 축소</t>
    <phoneticPr fontId="1" type="noConversion"/>
  </si>
  <si>
    <t>금융안전교육</t>
    <phoneticPr fontId="1" type="noConversion"/>
  </si>
  <si>
    <t>강사비</t>
    <phoneticPr fontId="1" type="noConversion"/>
  </si>
  <si>
    <t>*금융안전교육, 건강돌봄프로그램 재료비 예산부족으로 예산 확충(세목간변경)</t>
    <phoneticPr fontId="1" type="noConversion"/>
  </si>
  <si>
    <t>1인가구지원사업_2차 예산전용</t>
    <phoneticPr fontId="1" type="noConversion"/>
  </si>
  <si>
    <t>노무관리수당,퇴직적립금</t>
    <phoneticPr fontId="1" type="noConversion"/>
  </si>
  <si>
    <t>배상보험료,4대보험,퇴직금및퇴직적립금</t>
    <phoneticPr fontId="1" type="noConversion"/>
  </si>
  <si>
    <t>시설관리지원비(송내별,책마루,누리봄운영비)</t>
    <phoneticPr fontId="1" type="noConversion"/>
  </si>
  <si>
    <t>운영위원회,인사위원회,부서운영비</t>
    <phoneticPr fontId="1" type="noConversion"/>
  </si>
  <si>
    <t>관내.외 출장여비</t>
    <phoneticPr fontId="1" type="noConversion"/>
  </si>
  <si>
    <t>직원역량강화교육및워크숍 등, 직원교육비지원</t>
    <phoneticPr fontId="1" type="noConversion"/>
  </si>
  <si>
    <t>사무용품및소모성물품구입,교통충전비,전산소모품,소규모수선비,청소용역비,사무기기임차,영상기기임차,정수기임차,인쇄비,홍보비,각종수수료,외부자문료,세무회계수수료 등</t>
    <phoneticPr fontId="1" type="noConversion"/>
  </si>
  <si>
    <t>국민은행</t>
    <phoneticPr fontId="1" type="noConversion"/>
  </si>
  <si>
    <t>665901017*****</t>
    <phoneticPr fontId="1" type="noConversion"/>
  </si>
  <si>
    <t>*유급 봉사자 활동 저조</t>
    <phoneticPr fontId="1" type="noConversion"/>
  </si>
  <si>
    <t>*프린터 임대 등 사무용품 임차료 항목추가에 따른 비용 발생</t>
    <phoneticPr fontId="1" type="noConversion"/>
  </si>
  <si>
    <t>*품앗이활동가 체육대회 프로그램 신설로 예산 충원</t>
    <phoneticPr fontId="1" type="noConversion"/>
  </si>
  <si>
    <t>나눔터활동비(유급봉사자)</t>
    <phoneticPr fontId="1" type="noConversion"/>
  </si>
  <si>
    <t>시설관리지원비(임차료)</t>
    <phoneticPr fontId="1" type="noConversion"/>
  </si>
  <si>
    <t>품앗이활동지원(전체모임)</t>
    <phoneticPr fontId="1" type="noConversion"/>
  </si>
  <si>
    <t>가사사트레스해소지원사업_1차 예산전용</t>
    <phoneticPr fontId="1" type="noConversion"/>
  </si>
  <si>
    <t>가사스트레스해소지원사업</t>
    <phoneticPr fontId="1" type="noConversion"/>
  </si>
  <si>
    <t>영케어러가사환경개선</t>
    <phoneticPr fontId="1" type="noConversion"/>
  </si>
  <si>
    <t>영캐어러-청년매칭가사서비스</t>
    <phoneticPr fontId="1" type="noConversion"/>
  </si>
  <si>
    <t>가사해방일지</t>
    <phoneticPr fontId="1" type="noConversion"/>
  </si>
  <si>
    <t>돈워리가사스트레스(돈가스)</t>
    <phoneticPr fontId="1" type="noConversion"/>
  </si>
  <si>
    <t>*영케어러 대상자 모집이 어려움에 따라 1인가구, 전업주부 대상 프로    그램으로 축소하여 전환</t>
    <phoneticPr fontId="1" type="noConversion"/>
  </si>
  <si>
    <r>
      <t>*청년 대상 프로그램을 1인가구 대상 프로그램으로 전환하여 4회기</t>
    </r>
    <r>
      <rPr>
        <sz val="9"/>
        <color rgb="FF000000"/>
        <rFont val="Segoe UI Symbol"/>
        <family val="3"/>
      </rPr>
      <t>➔</t>
    </r>
    <r>
      <rPr>
        <sz val="9"/>
        <color rgb="FF000000"/>
        <rFont val="맑은 고딕"/>
        <family val="3"/>
        <charset val="129"/>
        <scheme val="minor"/>
      </rPr>
      <t>5회기로 회기 수를 늘리려 함</t>
    </r>
    <phoneticPr fontId="1" type="noConversion"/>
  </si>
  <si>
    <t>*전업주부 대상 스트레스 해소 프로그램 진행에 따른 예산 증액</t>
    <phoneticPr fontId="1" type="noConversion"/>
  </si>
  <si>
    <t>영아종일제서비스</t>
    <phoneticPr fontId="1" type="noConversion"/>
  </si>
  <si>
    <t>운영비</t>
    <phoneticPr fontId="1" type="noConversion"/>
  </si>
  <si>
    <t>부가경비지원</t>
    <phoneticPr fontId="1" type="noConversion"/>
  </si>
  <si>
    <t>*사업수행을 위해 전담인력 일시적 과원 충원으로 인한 추가수당 예산 변경</t>
    <phoneticPr fontId="1" type="noConversion"/>
  </si>
  <si>
    <t>사업비</t>
    <phoneticPr fontId="1" type="noConversion"/>
  </si>
  <si>
    <t>*영아종일제 활동비를 시간제 활동비로 변경함에 따라 항목간 예산변경</t>
    <phoneticPr fontId="1" type="noConversion"/>
  </si>
  <si>
    <t>*사업수행을 위해 공공요금 항목 추가 생성 및 전화요금및회선사용료 예산 변경</t>
    <phoneticPr fontId="1" type="noConversion"/>
  </si>
  <si>
    <t>활동수당(시간제종일제)</t>
    <phoneticPr fontId="1" type="noConversion"/>
  </si>
  <si>
    <t>공공요금(전화요금및인터넷회선사용료)</t>
    <phoneticPr fontId="1" type="noConversion"/>
  </si>
  <si>
    <t>공공요금(난방료)</t>
    <phoneticPr fontId="1" type="noConversion"/>
  </si>
  <si>
    <t>[단위: 원]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</si>
</sst>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##,###,###,###,###,###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Calibri"/>
      <family val="2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rgb="FF000000"/>
      <name val="Segoe UI Symbol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E5E9"/>
      </patternFill>
    </fill>
    <fill>
      <patternFill patternType="solid">
        <fgColor rgb="FFF6F4F4"/>
      </patternFill>
    </fill>
    <fill>
      <patternFill patternType="solid">
        <fgColor rgb="FFCFD7D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AD3D7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41" fontId="5" fillId="0" borderId="0" xfId="1" applyFont="1" applyBorder="1" applyAlignment="1">
      <alignment horizontal="left" vertical="center"/>
    </xf>
    <xf numFmtId="41" fontId="6" fillId="0" borderId="0" xfId="1" applyFont="1">
      <alignment vertical="center"/>
    </xf>
    <xf numFmtId="41" fontId="6" fillId="0" borderId="0" xfId="1" applyFont="1" applyFill="1" applyBorder="1">
      <alignment vertical="center"/>
    </xf>
    <xf numFmtId="41" fontId="6" fillId="0" borderId="0" xfId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vertical="center"/>
    </xf>
    <xf numFmtId="41" fontId="12" fillId="0" borderId="0" xfId="1" applyFont="1" applyFill="1" applyBorder="1" applyAlignment="1">
      <alignment horizontal="center" vertical="center" shrinkToFit="1"/>
    </xf>
    <xf numFmtId="41" fontId="13" fillId="0" borderId="0" xfId="1" applyFont="1" applyFill="1" applyBorder="1" applyAlignment="1">
      <alignment horizontal="center" vertical="center"/>
    </xf>
    <xf numFmtId="41" fontId="12" fillId="0" borderId="0" xfId="1" applyFont="1" applyFill="1" applyBorder="1">
      <alignment vertical="center"/>
    </xf>
    <xf numFmtId="41" fontId="15" fillId="0" borderId="0" xfId="1" applyFont="1" applyFill="1" applyBorder="1" applyAlignment="1">
      <alignment horizontal="center" vertical="center"/>
    </xf>
    <xf numFmtId="41" fontId="12" fillId="0" borderId="0" xfId="1" applyFo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41" fontId="23" fillId="0" borderId="0" xfId="1" applyFont="1" applyBorder="1" applyAlignment="1">
      <alignment horizontal="left" vertical="center"/>
    </xf>
    <xf numFmtId="41" fontId="9" fillId="0" borderId="0" xfId="1" applyFont="1">
      <alignment vertical="center"/>
    </xf>
    <xf numFmtId="0" fontId="22" fillId="0" borderId="0" xfId="0" applyFont="1">
      <alignment vertical="center"/>
    </xf>
    <xf numFmtId="41" fontId="22" fillId="0" borderId="0" xfId="1" applyFont="1">
      <alignment vertical="center"/>
    </xf>
    <xf numFmtId="41" fontId="23" fillId="0" borderId="0" xfId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41" fontId="9" fillId="0" borderId="0" xfId="1" applyFont="1" applyAlignment="1">
      <alignment vertical="center" shrinkToFit="1"/>
    </xf>
    <xf numFmtId="0" fontId="17" fillId="0" borderId="2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21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19" fillId="4" borderId="0" xfId="0" applyFont="1" applyFill="1" applyAlignment="1">
      <alignment vertical="center" shrinkToFit="1"/>
    </xf>
    <xf numFmtId="0" fontId="19" fillId="4" borderId="0" xfId="0" applyFont="1" applyFill="1">
      <alignment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shrinkToFi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shrinkToFit="1"/>
    </xf>
    <xf numFmtId="14" fontId="20" fillId="4" borderId="11" xfId="0" applyNumberFormat="1" applyFont="1" applyFill="1" applyBorder="1" applyAlignment="1">
      <alignment horizontal="center" vertical="center" wrapText="1"/>
    </xf>
    <xf numFmtId="176" fontId="20" fillId="4" borderId="11" xfId="0" applyNumberFormat="1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shrinkToFit="1"/>
    </xf>
    <xf numFmtId="14" fontId="20" fillId="4" borderId="0" xfId="0" applyNumberFormat="1" applyFont="1" applyFill="1" applyBorder="1" applyAlignment="1">
      <alignment horizontal="center" vertical="center" wrapText="1"/>
    </xf>
    <xf numFmtId="176" fontId="20" fillId="4" borderId="0" xfId="0" applyNumberFormat="1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left" vertical="center" wrapText="1"/>
    </xf>
    <xf numFmtId="0" fontId="20" fillId="4" borderId="11" xfId="0" applyFont="1" applyFill="1" applyBorder="1" applyAlignment="1">
      <alignment horizontal="left" vertical="center" shrinkToFit="1"/>
    </xf>
    <xf numFmtId="176" fontId="20" fillId="4" borderId="11" xfId="0" applyNumberFormat="1" applyFont="1" applyFill="1" applyBorder="1" applyAlignment="1">
      <alignment horizontal="right" vertical="center" wrapText="1"/>
    </xf>
    <xf numFmtId="176" fontId="24" fillId="4" borderId="11" xfId="0" applyNumberFormat="1" applyFont="1" applyFill="1" applyBorder="1" applyAlignment="1">
      <alignment horizontal="right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shrinkToFit="1"/>
    </xf>
    <xf numFmtId="14" fontId="20" fillId="4" borderId="6" xfId="0" applyNumberFormat="1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shrinkToFit="1"/>
    </xf>
    <xf numFmtId="14" fontId="20" fillId="4" borderId="5" xfId="0" applyNumberFormat="1" applyFont="1" applyFill="1" applyBorder="1" applyAlignment="1">
      <alignment horizontal="center" vertical="center" wrapText="1"/>
    </xf>
    <xf numFmtId="176" fontId="20" fillId="4" borderId="5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/>
    </xf>
    <xf numFmtId="0" fontId="18" fillId="4" borderId="0" xfId="0" applyFont="1" applyFill="1">
      <alignment vertical="center"/>
    </xf>
    <xf numFmtId="41" fontId="5" fillId="0" borderId="0" xfId="1" applyFont="1" applyBorder="1" applyAlignment="1">
      <alignment horizontal="left" vertical="center"/>
    </xf>
    <xf numFmtId="49" fontId="0" fillId="7" borderId="11" xfId="0" applyNumberForma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 shrinkToFit="1"/>
    </xf>
    <xf numFmtId="49" fontId="0" fillId="0" borderId="11" xfId="0" applyNumberFormat="1" applyBorder="1">
      <alignment vertical="center"/>
    </xf>
    <xf numFmtId="0" fontId="19" fillId="0" borderId="11" xfId="0" applyFont="1" applyBorder="1">
      <alignment vertical="center"/>
    </xf>
    <xf numFmtId="41" fontId="19" fillId="0" borderId="11" xfId="1" applyFont="1" applyBorder="1" applyAlignment="1">
      <alignment horizontal="right" vertical="center" wrapText="1"/>
    </xf>
    <xf numFmtId="176" fontId="29" fillId="2" borderId="11" xfId="0" applyNumberFormat="1" applyFont="1" applyFill="1" applyBorder="1" applyAlignment="1">
      <alignment horizontal="right" vertical="center" wrapText="1"/>
    </xf>
    <xf numFmtId="3" fontId="18" fillId="9" borderId="11" xfId="0" applyNumberFormat="1" applyFont="1" applyFill="1" applyBorder="1" applyAlignment="1">
      <alignment horizontal="right" vertical="center"/>
    </xf>
    <xf numFmtId="49" fontId="18" fillId="9" borderId="11" xfId="0" applyNumberFormat="1" applyFont="1" applyFill="1" applyBorder="1" applyAlignment="1">
      <alignment horizontal="center" vertical="center"/>
    </xf>
    <xf numFmtId="49" fontId="0" fillId="7" borderId="11" xfId="0" applyNumberFormat="1" applyFill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3" fontId="0" fillId="0" borderId="11" xfId="0" applyNumberFormat="1" applyBorder="1" applyAlignment="1">
      <alignment horizontal="right" vertical="center" shrinkToFit="1"/>
    </xf>
    <xf numFmtId="49" fontId="0" fillId="0" borderId="11" xfId="0" applyNumberFormat="1" applyBorder="1" applyAlignment="1">
      <alignment vertical="center" shrinkToFit="1"/>
    </xf>
    <xf numFmtId="3" fontId="18" fillId="9" borderId="11" xfId="0" applyNumberFormat="1" applyFont="1" applyFill="1" applyBorder="1" applyAlignment="1">
      <alignment horizontal="right" vertical="center" shrinkToFit="1"/>
    </xf>
    <xf numFmtId="177" fontId="0" fillId="0" borderId="11" xfId="0" applyNumberFormat="1" applyBorder="1">
      <alignment vertical="center"/>
    </xf>
    <xf numFmtId="0" fontId="19" fillId="0" borderId="11" xfId="0" applyFont="1" applyBorder="1" applyAlignment="1">
      <alignment horizontal="center" vertical="center"/>
    </xf>
    <xf numFmtId="41" fontId="19" fillId="0" borderId="11" xfId="1" applyFont="1" applyBorder="1">
      <alignment vertical="center"/>
    </xf>
    <xf numFmtId="41" fontId="18" fillId="10" borderId="11" xfId="0" applyNumberFormat="1" applyFont="1" applyFill="1" applyBorder="1" applyAlignment="1">
      <alignment horizontal="right" vertical="center" wrapText="1"/>
    </xf>
    <xf numFmtId="0" fontId="8" fillId="10" borderId="11" xfId="0" applyFont="1" applyFill="1" applyBorder="1">
      <alignment vertical="center"/>
    </xf>
    <xf numFmtId="41" fontId="18" fillId="10" borderId="11" xfId="0" applyNumberFormat="1" applyFont="1" applyFill="1" applyBorder="1">
      <alignment vertical="center"/>
    </xf>
    <xf numFmtId="0" fontId="18" fillId="10" borderId="11" xfId="0" applyFont="1" applyFill="1" applyBorder="1">
      <alignment vertical="center"/>
    </xf>
    <xf numFmtId="49" fontId="0" fillId="0" borderId="11" xfId="0" applyNumberFormat="1" applyBorder="1" applyAlignment="1">
      <alignment horizontal="left" vertical="center"/>
    </xf>
    <xf numFmtId="41" fontId="5" fillId="0" borderId="0" xfId="1" applyFont="1" applyBorder="1" applyAlignment="1">
      <alignment horizontal="center" vertical="center"/>
    </xf>
    <xf numFmtId="41" fontId="23" fillId="0" borderId="0" xfId="1" applyFont="1" applyBorder="1" applyAlignment="1">
      <alignment horizontal="center" vertical="center"/>
    </xf>
    <xf numFmtId="41" fontId="23" fillId="0" borderId="0" xfId="1" applyFont="1" applyBorder="1" applyAlignment="1">
      <alignment horizontal="center" vertical="center" shrinkToFit="1"/>
    </xf>
    <xf numFmtId="41" fontId="9" fillId="0" borderId="0" xfId="1" applyFont="1" applyAlignment="1">
      <alignment horizontal="center" vertical="center" shrinkToFit="1"/>
    </xf>
    <xf numFmtId="41" fontId="6" fillId="0" borderId="0" xfId="1" applyFont="1" applyAlignment="1">
      <alignment horizontal="center" vertical="center"/>
    </xf>
    <xf numFmtId="49" fontId="19" fillId="10" borderId="11" xfId="0" applyNumberFormat="1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right" vertical="center" shrinkToFit="1"/>
    </xf>
    <xf numFmtId="41" fontId="19" fillId="0" borderId="11" xfId="1" applyFont="1" applyBorder="1" applyAlignment="1">
      <alignment horizontal="right" vertical="center" shrinkToFit="1"/>
    </xf>
    <xf numFmtId="49" fontId="19" fillId="0" borderId="11" xfId="0" applyNumberFormat="1" applyFont="1" applyBorder="1" applyAlignment="1">
      <alignment vertical="center" shrinkToFit="1"/>
    </xf>
    <xf numFmtId="49" fontId="18" fillId="11" borderId="11" xfId="0" applyNumberFormat="1" applyFont="1" applyFill="1" applyBorder="1" applyAlignment="1">
      <alignment horizontal="center" vertical="center" shrinkToFit="1"/>
    </xf>
    <xf numFmtId="0" fontId="18" fillId="11" borderId="11" xfId="0" applyFont="1" applyFill="1" applyBorder="1" applyAlignment="1">
      <alignment horizontal="right" vertical="center" shrinkToFit="1"/>
    </xf>
    <xf numFmtId="41" fontId="18" fillId="11" borderId="11" xfId="1" applyFont="1" applyFill="1" applyBorder="1" applyAlignment="1">
      <alignment horizontal="right" vertical="center" shrinkToFit="1"/>
    </xf>
    <xf numFmtId="49" fontId="19" fillId="0" borderId="11" xfId="0" applyNumberFormat="1" applyFont="1" applyBorder="1" applyAlignment="1">
      <alignment horizontal="left" vertical="center"/>
    </xf>
    <xf numFmtId="49" fontId="19" fillId="0" borderId="11" xfId="0" applyNumberFormat="1" applyFont="1" applyBorder="1" applyAlignment="1">
      <alignment horizontal="left" vertical="center" shrinkToFit="1"/>
    </xf>
    <xf numFmtId="49" fontId="18" fillId="11" borderId="11" xfId="0" applyNumberFormat="1" applyFont="1" applyFill="1" applyBorder="1" applyAlignment="1">
      <alignment vertical="center" shrinkToFit="1"/>
    </xf>
    <xf numFmtId="41" fontId="18" fillId="11" borderId="11" xfId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 shrinkToFit="1"/>
    </xf>
    <xf numFmtId="0" fontId="19" fillId="10" borderId="11" xfId="0" applyFont="1" applyFill="1" applyBorder="1" applyAlignment="1">
      <alignment horizontal="center" vertical="center"/>
    </xf>
    <xf numFmtId="49" fontId="19" fillId="7" borderId="11" xfId="0" applyNumberFormat="1" applyFont="1" applyFill="1" applyBorder="1" applyAlignment="1">
      <alignment horizontal="center" vertical="center"/>
    </xf>
    <xf numFmtId="3" fontId="19" fillId="0" borderId="11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 shrinkToFit="1"/>
    </xf>
    <xf numFmtId="3" fontId="0" fillId="0" borderId="11" xfId="0" applyNumberFormat="1" applyBorder="1">
      <alignment vertical="center"/>
    </xf>
    <xf numFmtId="3" fontId="19" fillId="0" borderId="11" xfId="0" applyNumberFormat="1" applyFont="1" applyBorder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 shrinkToFit="1"/>
    </xf>
    <xf numFmtId="0" fontId="18" fillId="10" borderId="11" xfId="0" applyFont="1" applyFill="1" applyBorder="1" applyAlignment="1">
      <alignment horizontal="center" vertical="center"/>
    </xf>
    <xf numFmtId="41" fontId="19" fillId="10" borderId="11" xfId="1" applyFont="1" applyFill="1" applyBorder="1" applyAlignment="1">
      <alignment horizontal="center" vertical="center"/>
    </xf>
    <xf numFmtId="3" fontId="18" fillId="10" borderId="11" xfId="0" applyNumberFormat="1" applyFont="1" applyFill="1" applyBorder="1" applyAlignment="1">
      <alignment horizontal="right" vertical="center"/>
    </xf>
    <xf numFmtId="0" fontId="18" fillId="10" borderId="15" xfId="0" applyFont="1" applyFill="1" applyBorder="1" applyAlignment="1">
      <alignment horizontal="center" vertical="center"/>
    </xf>
    <xf numFmtId="41" fontId="18" fillId="10" borderId="11" xfId="1" applyFont="1" applyFill="1" applyBorder="1" applyAlignment="1">
      <alignment horizontal="right" vertical="center" wrapText="1"/>
    </xf>
    <xf numFmtId="49" fontId="18" fillId="9" borderId="11" xfId="0" applyNumberFormat="1" applyFont="1" applyFill="1" applyBorder="1">
      <alignment vertical="center"/>
    </xf>
    <xf numFmtId="41" fontId="19" fillId="0" borderId="11" xfId="1" applyFont="1" applyBorder="1" applyAlignment="1">
      <alignment horizontal="center" vertical="center" shrinkToFit="1"/>
    </xf>
    <xf numFmtId="41" fontId="19" fillId="0" borderId="11" xfId="1" applyFont="1" applyFill="1" applyBorder="1" applyAlignment="1">
      <alignment horizontal="center" vertical="center" shrinkToFit="1"/>
    </xf>
    <xf numFmtId="41" fontId="30" fillId="0" borderId="11" xfId="1" applyFont="1" applyBorder="1" applyAlignment="1">
      <alignment horizontal="center" vertical="center" shrinkToFit="1"/>
    </xf>
    <xf numFmtId="41" fontId="30" fillId="0" borderId="14" xfId="1" applyFont="1" applyBorder="1" applyAlignment="1">
      <alignment horizontal="center" vertical="center" shrinkToFit="1"/>
    </xf>
    <xf numFmtId="41" fontId="30" fillId="0" borderId="11" xfId="1" applyFont="1" applyFill="1" applyBorder="1" applyAlignment="1">
      <alignment horizontal="center" vertical="center" shrinkToFit="1"/>
    </xf>
    <xf numFmtId="41" fontId="30" fillId="0" borderId="19" xfId="1" applyFont="1" applyBorder="1" applyAlignment="1">
      <alignment horizontal="center" vertical="center" shrinkToFit="1"/>
    </xf>
    <xf numFmtId="41" fontId="7" fillId="4" borderId="0" xfId="1" applyFont="1" applyFill="1" applyBorder="1" applyAlignment="1">
      <alignment horizontal="center" vertical="center" shrinkToFit="1"/>
    </xf>
    <xf numFmtId="41" fontId="27" fillId="10" borderId="10" xfId="1" applyFont="1" applyFill="1" applyBorder="1" applyAlignment="1">
      <alignment horizontal="center" vertical="center" shrinkToFit="1"/>
    </xf>
    <xf numFmtId="41" fontId="27" fillId="10" borderId="11" xfId="1" applyFont="1" applyFill="1" applyBorder="1" applyAlignment="1">
      <alignment horizontal="center" vertical="center" shrinkToFit="1"/>
    </xf>
    <xf numFmtId="41" fontId="27" fillId="10" borderId="12" xfId="1" applyFont="1" applyFill="1" applyBorder="1" applyAlignment="1">
      <alignment horizontal="center" vertical="center" shrinkToFit="1"/>
    </xf>
    <xf numFmtId="41" fontId="27" fillId="6" borderId="11" xfId="1" applyFont="1" applyFill="1" applyBorder="1" applyAlignment="1">
      <alignment horizontal="center" vertical="center" shrinkToFit="1"/>
    </xf>
    <xf numFmtId="41" fontId="27" fillId="6" borderId="12" xfId="1" applyFont="1" applyFill="1" applyBorder="1" applyAlignment="1">
      <alignment horizontal="center" vertical="center" shrinkToFit="1"/>
    </xf>
    <xf numFmtId="41" fontId="27" fillId="5" borderId="11" xfId="1" applyFont="1" applyFill="1" applyBorder="1" applyAlignment="1">
      <alignment horizontal="center" vertical="center" shrinkToFit="1"/>
    </xf>
    <xf numFmtId="41" fontId="27" fillId="5" borderId="12" xfId="1" applyFont="1" applyFill="1" applyBorder="1" applyAlignment="1">
      <alignment horizontal="center" vertical="center" shrinkToFit="1"/>
    </xf>
    <xf numFmtId="41" fontId="18" fillId="5" borderId="12" xfId="1" applyFont="1" applyFill="1" applyBorder="1" applyAlignment="1">
      <alignment horizontal="center" vertical="center" shrinkToFit="1"/>
    </xf>
    <xf numFmtId="41" fontId="19" fillId="0" borderId="12" xfId="1" applyFont="1" applyFill="1" applyBorder="1" applyAlignment="1">
      <alignment horizontal="center" vertical="center" shrinkToFit="1"/>
    </xf>
    <xf numFmtId="41" fontId="10" fillId="4" borderId="0" xfId="1" applyFont="1" applyFill="1" applyBorder="1" applyAlignment="1">
      <alignment horizontal="center" vertical="center" shrinkToFit="1"/>
    </xf>
    <xf numFmtId="41" fontId="30" fillId="0" borderId="12" xfId="1" applyFont="1" applyFill="1" applyBorder="1" applyAlignment="1">
      <alignment horizontal="center" vertical="center" shrinkToFit="1"/>
    </xf>
    <xf numFmtId="41" fontId="30" fillId="0" borderId="11" xfId="1" applyFont="1" applyBorder="1" applyAlignment="1">
      <alignment vertical="center" shrinkToFit="1"/>
    </xf>
    <xf numFmtId="41" fontId="10" fillId="4" borderId="0" xfId="1" applyFont="1" applyFill="1" applyBorder="1" applyAlignment="1">
      <alignment vertical="center" shrinkToFit="1"/>
    </xf>
    <xf numFmtId="41" fontId="30" fillId="0" borderId="11" xfId="1" applyFont="1" applyBorder="1" applyAlignment="1">
      <alignment horizontal="center" vertical="center" shrinkToFit="1"/>
    </xf>
    <xf numFmtId="41" fontId="30" fillId="0" borderId="12" xfId="1" applyFont="1" applyBorder="1" applyAlignment="1">
      <alignment horizontal="center" vertical="center" shrinkToFit="1"/>
    </xf>
    <xf numFmtId="41" fontId="30" fillId="4" borderId="11" xfId="1" applyFont="1" applyFill="1" applyBorder="1" applyAlignment="1">
      <alignment horizontal="center" vertical="center" shrinkToFit="1"/>
    </xf>
    <xf numFmtId="41" fontId="6" fillId="4" borderId="0" xfId="1" applyFont="1" applyFill="1" applyBorder="1" applyAlignment="1">
      <alignment horizontal="center" vertical="center" shrinkToFit="1"/>
    </xf>
    <xf numFmtId="41" fontId="30" fillId="4" borderId="12" xfId="1" applyFont="1" applyFill="1" applyBorder="1" applyAlignment="1">
      <alignment horizontal="center" vertical="center" shrinkToFit="1"/>
    </xf>
    <xf numFmtId="41" fontId="30" fillId="5" borderId="11" xfId="1" applyFont="1" applyFill="1" applyBorder="1" applyAlignment="1">
      <alignment vertical="center" shrinkToFit="1"/>
    </xf>
    <xf numFmtId="41" fontId="30" fillId="5" borderId="12" xfId="1" applyFont="1" applyFill="1" applyBorder="1" applyAlignment="1">
      <alignment vertical="center" shrinkToFit="1"/>
    </xf>
    <xf numFmtId="41" fontId="6" fillId="4" borderId="0" xfId="1" applyFont="1" applyFill="1" applyBorder="1" applyAlignment="1">
      <alignment vertical="center" shrinkToFit="1"/>
    </xf>
    <xf numFmtId="41" fontId="19" fillId="0" borderId="12" xfId="1" applyFont="1" applyBorder="1" applyAlignment="1">
      <alignment horizontal="center" vertical="center" shrinkToFit="1"/>
    </xf>
    <xf numFmtId="41" fontId="18" fillId="5" borderId="11" xfId="1" applyFont="1" applyFill="1" applyBorder="1" applyAlignment="1">
      <alignment vertical="center" shrinkToFit="1"/>
    </xf>
    <xf numFmtId="41" fontId="18" fillId="5" borderId="12" xfId="1" applyFont="1" applyFill="1" applyBorder="1" applyAlignment="1">
      <alignment vertical="center" shrinkToFit="1"/>
    </xf>
    <xf numFmtId="41" fontId="7" fillId="4" borderId="0" xfId="1" applyFont="1" applyFill="1" applyBorder="1" applyAlignment="1">
      <alignment vertical="center" shrinkToFit="1"/>
    </xf>
    <xf numFmtId="41" fontId="11" fillId="4" borderId="0" xfId="1" applyFont="1" applyFill="1" applyBorder="1" applyAlignment="1">
      <alignment horizontal="center" vertical="center" shrinkToFit="1"/>
    </xf>
    <xf numFmtId="41" fontId="19" fillId="4" borderId="11" xfId="1" applyFont="1" applyFill="1" applyBorder="1" applyAlignment="1">
      <alignment horizontal="center" vertical="center" shrinkToFit="1"/>
    </xf>
    <xf numFmtId="41" fontId="19" fillId="4" borderId="12" xfId="1" applyFont="1" applyFill="1" applyBorder="1" applyAlignment="1">
      <alignment horizontal="center" vertical="center" shrinkToFit="1"/>
    </xf>
    <xf numFmtId="41" fontId="19" fillId="0" borderId="11" xfId="1" applyFont="1" applyBorder="1" applyAlignment="1">
      <alignment vertical="center" shrinkToFit="1"/>
    </xf>
    <xf numFmtId="41" fontId="19" fillId="0" borderId="12" xfId="1" applyFont="1" applyBorder="1" applyAlignment="1">
      <alignment vertical="center" shrinkToFit="1"/>
    </xf>
    <xf numFmtId="41" fontId="30" fillId="0" borderId="12" xfId="1" applyFont="1" applyBorder="1" applyAlignment="1">
      <alignment vertical="center" shrinkToFit="1"/>
    </xf>
    <xf numFmtId="41" fontId="19" fillId="0" borderId="19" xfId="1" applyFont="1" applyBorder="1" applyAlignment="1">
      <alignment vertical="center" shrinkToFit="1"/>
    </xf>
    <xf numFmtId="41" fontId="19" fillId="0" borderId="24" xfId="1" applyFont="1" applyBorder="1" applyAlignment="1">
      <alignment vertical="center" shrinkToFit="1"/>
    </xf>
    <xf numFmtId="41" fontId="11" fillId="4" borderId="0" xfId="1" applyFont="1" applyFill="1" applyBorder="1" applyAlignment="1">
      <alignment vertical="center" shrinkToFit="1"/>
    </xf>
    <xf numFmtId="41" fontId="6" fillId="0" borderId="0" xfId="1" applyFont="1" applyBorder="1" applyAlignment="1">
      <alignment horizontal="center" vertical="center" shrinkToFit="1"/>
    </xf>
    <xf numFmtId="41" fontId="6" fillId="0" borderId="0" xfId="1" applyFont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41" fontId="6" fillId="0" borderId="0" xfId="1" applyFont="1" applyFill="1" applyBorder="1" applyAlignment="1">
      <alignment vertical="center" shrinkToFit="1"/>
    </xf>
    <xf numFmtId="41" fontId="6" fillId="0" borderId="0" xfId="1" applyFont="1" applyFill="1" applyBorder="1" applyAlignment="1">
      <alignment horizontal="center" vertical="center" shrinkToFit="1"/>
    </xf>
    <xf numFmtId="41" fontId="6" fillId="0" borderId="0" xfId="1" applyFont="1" applyFill="1" applyBorder="1" applyAlignment="1">
      <alignment horizontal="center" vertical="center" shrinkToFit="1"/>
    </xf>
    <xf numFmtId="41" fontId="19" fillId="0" borderId="11" xfId="1" applyFont="1" applyFill="1" applyBorder="1" applyAlignment="1">
      <alignment vertical="center" shrinkToFit="1"/>
    </xf>
    <xf numFmtId="41" fontId="19" fillId="0" borderId="15" xfId="1" applyFont="1" applyBorder="1" applyAlignment="1">
      <alignment vertical="center" shrinkToFit="1"/>
    </xf>
    <xf numFmtId="41" fontId="30" fillId="5" borderId="11" xfId="1" applyFont="1" applyFill="1" applyBorder="1" applyAlignment="1">
      <alignment horizontal="center" vertical="center" shrinkToFit="1"/>
    </xf>
    <xf numFmtId="41" fontId="12" fillId="0" borderId="0" xfId="1" applyFont="1" applyFill="1" applyBorder="1" applyAlignment="1">
      <alignment vertical="center" shrinkToFit="1"/>
    </xf>
    <xf numFmtId="41" fontId="14" fillId="0" borderId="0" xfId="1" applyFont="1" applyFill="1" applyBorder="1" applyAlignment="1">
      <alignment horizontal="center" vertical="center" shrinkToFit="1"/>
    </xf>
    <xf numFmtId="41" fontId="30" fillId="0" borderId="17" xfId="1" applyFont="1" applyBorder="1" applyAlignment="1">
      <alignment horizontal="center" vertical="center" shrinkToFit="1"/>
    </xf>
    <xf numFmtId="41" fontId="30" fillId="0" borderId="17" xfId="1" applyFont="1" applyBorder="1" applyAlignment="1">
      <alignment vertical="center" shrinkToFit="1"/>
    </xf>
    <xf numFmtId="41" fontId="30" fillId="0" borderId="18" xfId="1" applyFont="1" applyBorder="1" applyAlignment="1">
      <alignment vertical="center" shrinkToFit="1"/>
    </xf>
    <xf numFmtId="41" fontId="19" fillId="0" borderId="15" xfId="1" applyFont="1" applyFill="1" applyBorder="1" applyAlignment="1">
      <alignment horizontal="center" vertical="center" shrinkToFit="1"/>
    </xf>
    <xf numFmtId="41" fontId="31" fillId="0" borderId="11" xfId="1" applyFont="1" applyFill="1" applyBorder="1" applyAlignment="1">
      <alignment horizontal="center" vertical="center" shrinkToFit="1"/>
    </xf>
    <xf numFmtId="49" fontId="0" fillId="8" borderId="11" xfId="0" applyNumberFormat="1" applyFill="1" applyBorder="1" applyAlignment="1">
      <alignment horizontal="center" vertical="center" shrinkToFit="1"/>
    </xf>
    <xf numFmtId="3" fontId="0" fillId="8" borderId="11" xfId="0" applyNumberFormat="1" applyFill="1" applyBorder="1" applyAlignment="1">
      <alignment horizontal="right" vertical="center" shrinkToFit="1"/>
    </xf>
    <xf numFmtId="41" fontId="19" fillId="0" borderId="15" xfId="1" applyFont="1" applyFill="1" applyBorder="1" applyAlignment="1">
      <alignment vertical="center" shrinkToFit="1"/>
    </xf>
    <xf numFmtId="49" fontId="18" fillId="9" borderId="11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41" fontId="30" fillId="0" borderId="11" xfId="1" applyFont="1" applyBorder="1" applyAlignment="1">
      <alignment horizontal="center" vertical="center" shrinkToFit="1"/>
    </xf>
    <xf numFmtId="41" fontId="5" fillId="0" borderId="0" xfId="1" applyFont="1" applyBorder="1" applyAlignment="1">
      <alignment horizontal="left" vertical="center"/>
    </xf>
    <xf numFmtId="0" fontId="24" fillId="4" borderId="11" xfId="0" applyFont="1" applyFill="1" applyBorder="1" applyAlignment="1">
      <alignment horizontal="center" vertical="center" wrapText="1"/>
    </xf>
    <xf numFmtId="49" fontId="18" fillId="10" borderId="11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31" fillId="0" borderId="0" xfId="0" applyFo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vertical="center" wrapText="1"/>
    </xf>
    <xf numFmtId="0" fontId="22" fillId="4" borderId="11" xfId="0" applyFont="1" applyFill="1" applyBorder="1" applyAlignment="1">
      <alignment vertical="center" shrinkToFit="1"/>
    </xf>
    <xf numFmtId="14" fontId="22" fillId="4" borderId="11" xfId="0" applyNumberFormat="1" applyFont="1" applyFill="1" applyBorder="1" applyAlignment="1">
      <alignment horizontal="center" vertical="center" wrapText="1"/>
    </xf>
    <xf numFmtId="176" fontId="22" fillId="4" borderId="11" xfId="0" applyNumberFormat="1" applyFont="1" applyFill="1" applyBorder="1" applyAlignment="1">
      <alignment vertical="center" wrapText="1"/>
    </xf>
    <xf numFmtId="14" fontId="21" fillId="3" borderId="11" xfId="0" applyNumberFormat="1" applyFont="1" applyFill="1" applyBorder="1" applyAlignment="1">
      <alignment horizontal="center" vertical="center" wrapText="1"/>
    </xf>
    <xf numFmtId="176" fontId="21" fillId="3" borderId="11" xfId="0" applyNumberFormat="1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center" vertical="center" wrapText="1"/>
    </xf>
    <xf numFmtId="176" fontId="24" fillId="4" borderId="0" xfId="0" applyNumberFormat="1" applyFont="1" applyFill="1" applyBorder="1" applyAlignment="1">
      <alignment horizontal="right" vertical="center" wrapText="1"/>
    </xf>
    <xf numFmtId="0" fontId="20" fillId="4" borderId="45" xfId="0" applyFont="1" applyFill="1" applyBorder="1" applyAlignment="1">
      <alignment horizontal="left" vertical="center" wrapText="1"/>
    </xf>
    <xf numFmtId="0" fontId="20" fillId="4" borderId="46" xfId="0" applyFont="1" applyFill="1" applyBorder="1" applyAlignment="1">
      <alignment horizontal="left" vertical="center" shrinkToFit="1"/>
    </xf>
    <xf numFmtId="0" fontId="21" fillId="4" borderId="0" xfId="0" applyFont="1" applyFill="1" applyBorder="1" applyAlignment="1">
      <alignment horizontal="center" vertical="center" wrapText="1"/>
    </xf>
    <xf numFmtId="176" fontId="21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>
      <alignment vertical="center"/>
    </xf>
    <xf numFmtId="176" fontId="20" fillId="4" borderId="26" xfId="0" applyNumberFormat="1" applyFont="1" applyFill="1" applyBorder="1" applyAlignment="1">
      <alignment vertical="center" wrapText="1"/>
    </xf>
    <xf numFmtId="176" fontId="20" fillId="4" borderId="45" xfId="0" applyNumberFormat="1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vertical="center" wrapText="1"/>
    </xf>
    <xf numFmtId="0" fontId="20" fillId="4" borderId="15" xfId="0" applyFont="1" applyFill="1" applyBorder="1" applyAlignment="1">
      <alignment vertical="center" wrapText="1"/>
    </xf>
    <xf numFmtId="0" fontId="20" fillId="4" borderId="48" xfId="0" applyFont="1" applyFill="1" applyBorder="1" applyAlignment="1">
      <alignment horizontal="left" vertical="center" shrinkToFit="1"/>
    </xf>
    <xf numFmtId="176" fontId="20" fillId="4" borderId="48" xfId="0" applyNumberFormat="1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vertical="center" shrinkToFit="1"/>
    </xf>
    <xf numFmtId="176" fontId="20" fillId="4" borderId="15" xfId="0" applyNumberFormat="1" applyFont="1" applyFill="1" applyBorder="1" applyAlignment="1">
      <alignment vertical="center" wrapText="1"/>
    </xf>
    <xf numFmtId="0" fontId="20" fillId="4" borderId="15" xfId="0" applyFont="1" applyFill="1" applyBorder="1" applyAlignment="1">
      <alignment horizontal="left" vertical="center" shrinkToFit="1"/>
    </xf>
    <xf numFmtId="176" fontId="20" fillId="4" borderId="15" xfId="0" applyNumberFormat="1" applyFont="1" applyFill="1" applyBorder="1" applyAlignment="1">
      <alignment horizontal="right" vertical="center" wrapText="1"/>
    </xf>
    <xf numFmtId="0" fontId="20" fillId="4" borderId="46" xfId="0" applyFont="1" applyFill="1" applyBorder="1" applyAlignment="1">
      <alignment horizontal="left" vertical="center" wrapText="1"/>
    </xf>
    <xf numFmtId="0" fontId="20" fillId="4" borderId="49" xfId="0" applyFont="1" applyFill="1" applyBorder="1" applyAlignment="1">
      <alignment horizontal="left" vertical="center" wrapText="1"/>
    </xf>
    <xf numFmtId="14" fontId="20" fillId="4" borderId="13" xfId="0" applyNumberFormat="1" applyFont="1" applyFill="1" applyBorder="1" applyAlignment="1">
      <alignment horizontal="center" vertical="center" wrapText="1"/>
    </xf>
    <xf numFmtId="176" fontId="21" fillId="3" borderId="5" xfId="0" applyNumberFormat="1" applyFont="1" applyFill="1" applyBorder="1" applyAlignment="1">
      <alignment horizontal="right" vertical="center" wrapText="1"/>
    </xf>
    <xf numFmtId="0" fontId="20" fillId="4" borderId="27" xfId="0" applyFont="1" applyFill="1" applyBorder="1" applyAlignment="1">
      <alignment horizontal="left" vertical="center" shrinkToFit="1"/>
    </xf>
    <xf numFmtId="0" fontId="20" fillId="4" borderId="48" xfId="0" applyFont="1" applyFill="1" applyBorder="1" applyAlignment="1">
      <alignment vertical="center" wrapText="1"/>
    </xf>
    <xf numFmtId="0" fontId="31" fillId="4" borderId="0" xfId="0" applyFont="1" applyFill="1">
      <alignment vertical="center"/>
    </xf>
    <xf numFmtId="0" fontId="31" fillId="4" borderId="0" xfId="0" applyFont="1" applyFill="1" applyAlignment="1">
      <alignment vertical="center" shrinkToFit="1"/>
    </xf>
    <xf numFmtId="0" fontId="0" fillId="4" borderId="0" xfId="0" applyFill="1">
      <alignment vertical="center"/>
    </xf>
    <xf numFmtId="0" fontId="20" fillId="4" borderId="5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shrinkToFit="1"/>
    </xf>
    <xf numFmtId="41" fontId="6" fillId="0" borderId="0" xfId="1" applyFont="1" applyAlignment="1">
      <alignment horizontal="right" vertical="center"/>
    </xf>
    <xf numFmtId="41" fontId="6" fillId="0" borderId="0" xfId="1" applyFont="1" applyAlignment="1">
      <alignment horizontal="right" vertical="center" shrinkToFit="1"/>
    </xf>
    <xf numFmtId="41" fontId="30" fillId="0" borderId="13" xfId="1" applyFont="1" applyBorder="1" applyAlignment="1">
      <alignment horizontal="center" vertical="center" wrapText="1" shrinkToFit="1"/>
    </xf>
    <xf numFmtId="41" fontId="30" fillId="0" borderId="14" xfId="1" applyFont="1" applyBorder="1" applyAlignment="1">
      <alignment horizontal="center" vertical="center" shrinkToFit="1"/>
    </xf>
    <xf numFmtId="41" fontId="30" fillId="0" borderId="15" xfId="1" applyFont="1" applyBorder="1" applyAlignment="1">
      <alignment horizontal="center" vertical="center" shrinkToFit="1"/>
    </xf>
    <xf numFmtId="41" fontId="30" fillId="0" borderId="20" xfId="1" applyFont="1" applyBorder="1" applyAlignment="1">
      <alignment horizontal="center" vertical="center" shrinkToFit="1"/>
    </xf>
    <xf numFmtId="41" fontId="30" fillId="0" borderId="21" xfId="1" applyFont="1" applyBorder="1" applyAlignment="1">
      <alignment horizontal="center" vertical="center" shrinkToFit="1"/>
    </xf>
    <xf numFmtId="41" fontId="30" fillId="0" borderId="23" xfId="1" applyFont="1" applyBorder="1" applyAlignment="1">
      <alignment horizontal="center" vertical="center" shrinkToFit="1"/>
    </xf>
    <xf numFmtId="41" fontId="30" fillId="0" borderId="13" xfId="1" applyFont="1" applyBorder="1" applyAlignment="1">
      <alignment horizontal="center" vertical="center" shrinkToFit="1"/>
    </xf>
    <xf numFmtId="41" fontId="30" fillId="0" borderId="19" xfId="1" applyFont="1" applyBorder="1" applyAlignment="1">
      <alignment horizontal="center" vertical="center" shrinkToFit="1"/>
    </xf>
    <xf numFmtId="41" fontId="30" fillId="0" borderId="22" xfId="1" applyFont="1" applyBorder="1" applyAlignment="1">
      <alignment horizontal="center" vertical="center" shrinkToFit="1"/>
    </xf>
    <xf numFmtId="41" fontId="30" fillId="0" borderId="11" xfId="1" applyFont="1" applyBorder="1" applyAlignment="1">
      <alignment horizontal="center" vertical="center" shrinkToFit="1"/>
    </xf>
    <xf numFmtId="41" fontId="30" fillId="5" borderId="11" xfId="1" applyFont="1" applyFill="1" applyBorder="1" applyAlignment="1">
      <alignment horizontal="center" vertical="center" shrinkToFit="1"/>
    </xf>
    <xf numFmtId="41" fontId="30" fillId="0" borderId="13" xfId="1" applyFont="1" applyFill="1" applyBorder="1" applyAlignment="1">
      <alignment horizontal="center" vertical="center" shrinkToFit="1"/>
    </xf>
    <xf numFmtId="41" fontId="30" fillId="0" borderId="14" xfId="1" applyFont="1" applyFill="1" applyBorder="1" applyAlignment="1">
      <alignment horizontal="center" vertical="center" shrinkToFit="1"/>
    </xf>
    <xf numFmtId="41" fontId="30" fillId="0" borderId="15" xfId="1" applyFont="1" applyFill="1" applyBorder="1" applyAlignment="1">
      <alignment horizontal="center" vertical="center" shrinkToFit="1"/>
    </xf>
    <xf numFmtId="41" fontId="30" fillId="0" borderId="10" xfId="1" applyFont="1" applyBorder="1" applyAlignment="1">
      <alignment horizontal="center" vertical="center" shrinkToFit="1"/>
    </xf>
    <xf numFmtId="41" fontId="25" fillId="0" borderId="11" xfId="1" applyFont="1" applyBorder="1" applyAlignment="1">
      <alignment horizontal="center" vertical="center"/>
    </xf>
    <xf numFmtId="41" fontId="5" fillId="0" borderId="0" xfId="1" applyFont="1" applyBorder="1" applyAlignment="1">
      <alignment horizontal="left" vertical="center"/>
    </xf>
    <xf numFmtId="41" fontId="27" fillId="10" borderId="7" xfId="1" applyFont="1" applyFill="1" applyBorder="1" applyAlignment="1">
      <alignment horizontal="center" vertical="center" shrinkToFit="1"/>
    </xf>
    <xf numFmtId="41" fontId="27" fillId="10" borderId="8" xfId="1" applyFont="1" applyFill="1" applyBorder="1" applyAlignment="1">
      <alignment horizontal="center" vertical="center" shrinkToFit="1"/>
    </xf>
    <xf numFmtId="41" fontId="27" fillId="10" borderId="9" xfId="1" applyFont="1" applyFill="1" applyBorder="1" applyAlignment="1">
      <alignment horizontal="center" vertical="center" shrinkToFit="1"/>
    </xf>
    <xf numFmtId="41" fontId="27" fillId="6" borderId="10" xfId="1" applyFont="1" applyFill="1" applyBorder="1" applyAlignment="1">
      <alignment horizontal="center" vertical="center" shrinkToFit="1"/>
    </xf>
    <xf numFmtId="41" fontId="27" fillId="6" borderId="11" xfId="1" applyFont="1" applyFill="1" applyBorder="1" applyAlignment="1">
      <alignment horizontal="center" vertical="center" shrinkToFit="1"/>
    </xf>
    <xf numFmtId="41" fontId="30" fillId="0" borderId="10" xfId="1" applyFont="1" applyFill="1" applyBorder="1" applyAlignment="1">
      <alignment horizontal="center" vertical="center" shrinkToFit="1"/>
    </xf>
    <xf numFmtId="41" fontId="19" fillId="0" borderId="13" xfId="1" applyFont="1" applyFill="1" applyBorder="1" applyAlignment="1">
      <alignment horizontal="center" vertical="center" shrinkToFit="1"/>
    </xf>
    <xf numFmtId="41" fontId="19" fillId="0" borderId="15" xfId="1" applyFont="1" applyFill="1" applyBorder="1" applyAlignment="1">
      <alignment horizontal="center" vertical="center" shrinkToFit="1"/>
    </xf>
    <xf numFmtId="41" fontId="12" fillId="0" borderId="0" xfId="1" applyFont="1" applyFill="1" applyBorder="1" applyAlignment="1">
      <alignment horizontal="center" vertical="center"/>
    </xf>
    <xf numFmtId="41" fontId="30" fillId="0" borderId="16" xfId="1" applyFont="1" applyBorder="1" applyAlignment="1">
      <alignment horizontal="center" vertical="center" shrinkToFit="1"/>
    </xf>
    <xf numFmtId="41" fontId="12" fillId="0" borderId="0" xfId="1" applyFont="1" applyFill="1" applyBorder="1" applyAlignment="1">
      <alignment horizontal="center" vertical="center" shrinkToFit="1"/>
    </xf>
    <xf numFmtId="41" fontId="6" fillId="0" borderId="0" xfId="1" applyFont="1" applyFill="1" applyBorder="1" applyAlignment="1">
      <alignment horizontal="center" vertical="center" shrinkToFit="1"/>
    </xf>
    <xf numFmtId="41" fontId="30" fillId="0" borderId="20" xfId="1" applyFont="1" applyFill="1" applyBorder="1" applyAlignment="1">
      <alignment horizontal="center" vertical="center" shrinkToFit="1"/>
    </xf>
    <xf numFmtId="41" fontId="30" fillId="0" borderId="21" xfId="1" applyFont="1" applyFill="1" applyBorder="1" applyAlignment="1">
      <alignment horizontal="center" vertical="center" shrinkToFit="1"/>
    </xf>
    <xf numFmtId="41" fontId="30" fillId="0" borderId="22" xfId="1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49" fontId="0" fillId="8" borderId="31" xfId="0" applyNumberFormat="1" applyFill="1" applyBorder="1" applyAlignment="1">
      <alignment vertical="center" shrinkToFit="1"/>
    </xf>
    <xf numFmtId="49" fontId="0" fillId="8" borderId="33" xfId="0" applyNumberFormat="1" applyFill="1" applyBorder="1" applyAlignment="1">
      <alignment vertical="center" shrinkToFit="1"/>
    </xf>
    <xf numFmtId="49" fontId="0" fillId="8" borderId="35" xfId="0" applyNumberFormat="1" applyFill="1" applyBorder="1" applyAlignment="1">
      <alignment vertical="center" shrinkToFit="1"/>
    </xf>
    <xf numFmtId="49" fontId="18" fillId="9" borderId="36" xfId="0" applyNumberFormat="1" applyFont="1" applyFill="1" applyBorder="1" applyAlignment="1">
      <alignment horizontal="center" vertical="center" shrinkToFit="1"/>
    </xf>
    <xf numFmtId="49" fontId="18" fillId="9" borderId="37" xfId="0" applyNumberFormat="1" applyFont="1" applyFill="1" applyBorder="1" applyAlignment="1">
      <alignment horizontal="center" vertical="center" shrinkToFit="1"/>
    </xf>
    <xf numFmtId="49" fontId="18" fillId="9" borderId="38" xfId="0" applyNumberFormat="1" applyFont="1" applyFill="1" applyBorder="1" applyAlignment="1">
      <alignment horizontal="center" vertical="center" shrinkToFit="1"/>
    </xf>
    <xf numFmtId="49" fontId="18" fillId="9" borderId="39" xfId="0" applyNumberFormat="1" applyFont="1" applyFill="1" applyBorder="1" applyAlignment="1">
      <alignment horizontal="center" vertical="center" shrinkToFit="1"/>
    </xf>
    <xf numFmtId="49" fontId="18" fillId="9" borderId="0" xfId="0" applyNumberFormat="1" applyFont="1" applyFill="1" applyAlignment="1">
      <alignment horizontal="center" vertical="center" shrinkToFit="1"/>
    </xf>
    <xf numFmtId="49" fontId="18" fillId="9" borderId="40" xfId="0" applyNumberFormat="1" applyFont="1" applyFill="1" applyBorder="1" applyAlignment="1">
      <alignment horizontal="center" vertical="center" shrinkToFit="1"/>
    </xf>
    <xf numFmtId="49" fontId="18" fillId="9" borderId="41" xfId="0" applyNumberFormat="1" applyFont="1" applyFill="1" applyBorder="1" applyAlignment="1">
      <alignment horizontal="center" vertical="center" shrinkToFit="1"/>
    </xf>
    <xf numFmtId="49" fontId="18" fillId="9" borderId="25" xfId="0" applyNumberFormat="1" applyFont="1" applyFill="1" applyBorder="1" applyAlignment="1">
      <alignment horizontal="center" vertical="center" shrinkToFit="1"/>
    </xf>
    <xf numFmtId="49" fontId="18" fillId="9" borderId="42" xfId="0" applyNumberFormat="1" applyFont="1" applyFill="1" applyBorder="1" applyAlignment="1">
      <alignment horizontal="center" vertical="center" shrinkToFit="1"/>
    </xf>
    <xf numFmtId="49" fontId="0" fillId="0" borderId="13" xfId="0" applyNumberFormat="1" applyBorder="1" applyAlignment="1">
      <alignment horizontal="left" vertical="center" shrinkToFit="1"/>
    </xf>
    <xf numFmtId="49" fontId="0" fillId="0" borderId="14" xfId="0" applyNumberFormat="1" applyBorder="1" applyAlignment="1">
      <alignment horizontal="left" vertical="center" shrinkToFit="1"/>
    </xf>
    <xf numFmtId="49" fontId="0" fillId="0" borderId="15" xfId="0" applyNumberFormat="1" applyBorder="1" applyAlignment="1">
      <alignment horizontal="left" vertical="center" shrinkToFit="1"/>
    </xf>
    <xf numFmtId="49" fontId="28" fillId="8" borderId="30" xfId="0" applyNumberFormat="1" applyFont="1" applyFill="1" applyBorder="1" applyAlignment="1">
      <alignment horizontal="left" vertical="center" shrinkToFit="1"/>
    </xf>
    <xf numFmtId="49" fontId="28" fillId="8" borderId="32" xfId="0" applyNumberFormat="1" applyFont="1" applyFill="1" applyBorder="1" applyAlignment="1">
      <alignment horizontal="left" vertical="center" shrinkToFit="1"/>
    </xf>
    <xf numFmtId="49" fontId="28" fillId="8" borderId="34" xfId="0" applyNumberFormat="1" applyFont="1" applyFill="1" applyBorder="1" applyAlignment="1">
      <alignment horizontal="left" vertical="center" shrinkToFit="1"/>
    </xf>
    <xf numFmtId="49" fontId="0" fillId="7" borderId="13" xfId="0" applyNumberFormat="1" applyFill="1" applyBorder="1" applyAlignment="1">
      <alignment horizontal="center" vertical="center" shrinkToFit="1"/>
    </xf>
    <xf numFmtId="49" fontId="0" fillId="7" borderId="15" xfId="0" applyNumberFormat="1" applyFill="1" applyBorder="1" applyAlignment="1">
      <alignment horizontal="center" vertical="center" shrinkToFit="1"/>
    </xf>
    <xf numFmtId="49" fontId="0" fillId="7" borderId="26" xfId="0" applyNumberFormat="1" applyFill="1" applyBorder="1" applyAlignment="1">
      <alignment horizontal="center" vertical="center" shrinkToFit="1"/>
    </xf>
    <xf numFmtId="49" fontId="0" fillId="7" borderId="28" xfId="0" applyNumberFormat="1" applyFill="1" applyBorder="1" applyAlignment="1">
      <alignment horizontal="center" vertical="center" shrinkToFit="1"/>
    </xf>
    <xf numFmtId="49" fontId="0" fillId="7" borderId="27" xfId="0" applyNumberFormat="1" applyFill="1" applyBorder="1" applyAlignment="1">
      <alignment horizontal="center" vertical="center" shrinkToFit="1"/>
    </xf>
    <xf numFmtId="49" fontId="0" fillId="8" borderId="13" xfId="0" applyNumberFormat="1" applyFill="1" applyBorder="1" applyAlignment="1">
      <alignment horizontal="left" vertical="center" shrinkToFit="1"/>
    </xf>
    <xf numFmtId="49" fontId="0" fillId="8" borderId="14" xfId="0" applyNumberFormat="1" applyFill="1" applyBorder="1" applyAlignment="1">
      <alignment horizontal="left" vertical="center" shrinkToFit="1"/>
    </xf>
    <xf numFmtId="49" fontId="0" fillId="8" borderId="29" xfId="0" applyNumberFormat="1" applyFill="1" applyBorder="1" applyAlignment="1">
      <alignment horizontal="left" vertical="center" shrinkToFit="1"/>
    </xf>
    <xf numFmtId="49" fontId="0" fillId="8" borderId="43" xfId="0" applyNumberFormat="1" applyFill="1" applyBorder="1" applyAlignment="1">
      <alignment horizontal="left" vertical="center" shrinkToFit="1"/>
    </xf>
    <xf numFmtId="49" fontId="0" fillId="8" borderId="32" xfId="0" applyNumberFormat="1" applyFill="1" applyBorder="1" applyAlignment="1">
      <alignment horizontal="left" vertical="center" shrinkToFit="1"/>
    </xf>
    <xf numFmtId="49" fontId="0" fillId="8" borderId="44" xfId="0" applyNumberFormat="1" applyFill="1" applyBorder="1" applyAlignment="1">
      <alignment horizontal="left" vertical="center" shrinkToFit="1"/>
    </xf>
    <xf numFmtId="0" fontId="26" fillId="0" borderId="11" xfId="0" applyFont="1" applyBorder="1" applyAlignment="1">
      <alignment horizontal="center" vertical="center"/>
    </xf>
    <xf numFmtId="0" fontId="20" fillId="4" borderId="47" xfId="0" applyFont="1" applyFill="1" applyBorder="1" applyAlignment="1">
      <alignment horizontal="left" vertical="center" wrapText="1"/>
    </xf>
    <xf numFmtId="0" fontId="20" fillId="4" borderId="48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4" borderId="5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52" xfId="0" applyFont="1" applyFill="1" applyBorder="1" applyAlignment="1">
      <alignment horizontal="left" vertical="center" wrapText="1"/>
    </xf>
    <xf numFmtId="0" fontId="20" fillId="4" borderId="50" xfId="0" applyFont="1" applyFill="1" applyBorder="1" applyAlignment="1">
      <alignment horizontal="left" vertical="center" wrapText="1"/>
    </xf>
    <xf numFmtId="0" fontId="20" fillId="4" borderId="46" xfId="0" applyFont="1" applyFill="1" applyBorder="1" applyAlignment="1">
      <alignment horizontal="left" vertical="center" wrapText="1"/>
    </xf>
    <xf numFmtId="0" fontId="20" fillId="4" borderId="11" xfId="0" applyFont="1" applyFill="1" applyBorder="1" applyAlignment="1">
      <alignment horizontal="left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/>
    </xf>
    <xf numFmtId="0" fontId="21" fillId="3" borderId="4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49" fontId="18" fillId="9" borderId="26" xfId="0" applyNumberFormat="1" applyFont="1" applyFill="1" applyBorder="1" applyAlignment="1">
      <alignment horizontal="center" vertical="center"/>
    </xf>
    <xf numFmtId="49" fontId="18" fillId="9" borderId="28" xfId="0" applyNumberFormat="1" applyFont="1" applyFill="1" applyBorder="1" applyAlignment="1">
      <alignment horizontal="center" vertical="center"/>
    </xf>
    <xf numFmtId="49" fontId="18" fillId="9" borderId="27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8" fillId="11" borderId="11" xfId="0" applyNumberFormat="1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49" fontId="19" fillId="0" borderId="13" xfId="0" applyNumberFormat="1" applyFont="1" applyBorder="1" applyAlignment="1">
      <alignment horizontal="center" vertical="center" shrinkToFit="1"/>
    </xf>
    <xf numFmtId="49" fontId="19" fillId="0" borderId="14" xfId="0" applyNumberFormat="1" applyFont="1" applyBorder="1" applyAlignment="1">
      <alignment horizontal="center" vertical="center" shrinkToFit="1"/>
    </xf>
    <xf numFmtId="49" fontId="19" fillId="0" borderId="15" xfId="0" applyNumberFormat="1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672;&#45768;(money)/15.%20&#49884;&#48372;&#44256;/2022&#45380;%20&#49464;&#51077;&#49464;&#52636;%20&#44208;&#49328;&#49436;,%20&#54980;&#50896;(&#54408;)&#44552;%20&#49688;&#51077;%20&#48143;%20&#49324;&#50857;&#44208;&#44284;&#48372;&#44256;/2022&#45380;%20&#48512;&#52380;&#49884;&#44148;&#44053;&#44032;&#51221;&#51648;&#50896;&#49468;&#53552;%20&#44208;&#49328;&#49436;(&#52509;&#44292;&#54364;)(&#51064;&#44148;&#48708;%20&#48516;&#47532;)(3.30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총괄표"/>
      <sheetName val="1. 세입결산서"/>
      <sheetName val="1. 세출결산서"/>
      <sheetName val="2. 과목전용조서"/>
      <sheetName val="13. 퇴직연금 충당금 명세서"/>
      <sheetName val="16 정부보조금명세서"/>
      <sheetName val="15. 사업수입명세서"/>
      <sheetName val="19. 인건비명세서"/>
      <sheetName val="20. 사업비명세서"/>
      <sheetName val="21. 기타(운영비) 비용명세서"/>
      <sheetName val="22. 감사보고서"/>
    </sheetNames>
    <sheetDataSet>
      <sheetData sheetId="0"/>
      <sheetData sheetId="1">
        <row r="20">
          <cell r="F20">
            <v>0</v>
          </cell>
          <cell r="G2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7AE8-63F7-42D1-900C-500B31CC54CA}">
  <sheetPr>
    <pageSetUpPr fitToPage="1"/>
  </sheetPr>
  <dimension ref="A1:M62"/>
  <sheetViews>
    <sheetView tabSelected="1" workbookViewId="0">
      <selection activeCell="C27" sqref="C27"/>
    </sheetView>
  </sheetViews>
  <sheetFormatPr defaultRowHeight="16.5"/>
  <cols>
    <col min="1" max="1" width="11" style="11" customWidth="1"/>
    <col min="2" max="2" width="11.75" style="11" customWidth="1"/>
    <col min="3" max="3" width="17.25" style="11" customWidth="1"/>
    <col min="4" max="6" width="14.875" style="11" customWidth="1"/>
    <col min="7" max="7" width="6.125" style="11" customWidth="1"/>
    <col min="8" max="8" width="11.25" style="11" customWidth="1"/>
    <col min="9" max="9" width="11.375" style="11" customWidth="1"/>
    <col min="10" max="10" width="19" style="11" customWidth="1"/>
    <col min="11" max="13" width="15.625" style="11" customWidth="1"/>
    <col min="14" max="14" width="12" customWidth="1"/>
    <col min="15" max="15" width="11.875" customWidth="1"/>
  </cols>
  <sheetData>
    <row r="1" spans="1:13" ht="26.25">
      <c r="A1" s="245" t="s">
        <v>66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ht="18" thickBot="1">
      <c r="A2" s="246" t="s">
        <v>67</v>
      </c>
      <c r="B2" s="246"/>
      <c r="C2" s="246"/>
      <c r="D2" s="1"/>
      <c r="E2" s="1"/>
      <c r="F2" s="2"/>
      <c r="G2" s="2"/>
      <c r="H2" s="2"/>
      <c r="I2" s="2"/>
      <c r="J2" s="2"/>
      <c r="K2" s="2"/>
      <c r="L2" s="2"/>
      <c r="M2" s="228" t="s">
        <v>809</v>
      </c>
    </row>
    <row r="3" spans="1:13">
      <c r="A3" s="247" t="s">
        <v>68</v>
      </c>
      <c r="B3" s="248"/>
      <c r="C3" s="248"/>
      <c r="D3" s="248"/>
      <c r="E3" s="248"/>
      <c r="F3" s="249"/>
      <c r="G3" s="125"/>
      <c r="H3" s="247" t="s">
        <v>69</v>
      </c>
      <c r="I3" s="248"/>
      <c r="J3" s="248"/>
      <c r="K3" s="248"/>
      <c r="L3" s="248"/>
      <c r="M3" s="249"/>
    </row>
    <row r="4" spans="1:13">
      <c r="A4" s="126" t="s">
        <v>70</v>
      </c>
      <c r="B4" s="127" t="s">
        <v>71</v>
      </c>
      <c r="C4" s="127" t="s">
        <v>72</v>
      </c>
      <c r="D4" s="127" t="s">
        <v>73</v>
      </c>
      <c r="E4" s="127" t="s">
        <v>74</v>
      </c>
      <c r="F4" s="128" t="s">
        <v>75</v>
      </c>
      <c r="G4" s="125"/>
      <c r="H4" s="126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8" t="s">
        <v>75</v>
      </c>
    </row>
    <row r="5" spans="1:13">
      <c r="A5" s="250" t="s">
        <v>76</v>
      </c>
      <c r="B5" s="251"/>
      <c r="C5" s="251"/>
      <c r="D5" s="129">
        <f>D6+D9+D14+D17+D19+D21</f>
        <v>9795476884</v>
      </c>
      <c r="E5" s="129">
        <f>E6+E9+E14+E17+E19+E21</f>
        <v>9314291451</v>
      </c>
      <c r="F5" s="130">
        <f>D5-E5</f>
        <v>481185433</v>
      </c>
      <c r="G5" s="125"/>
      <c r="H5" s="250" t="s">
        <v>76</v>
      </c>
      <c r="I5" s="251"/>
      <c r="J5" s="251"/>
      <c r="K5" s="129">
        <f>K6+K11+K14+K21+K25+K46+K48+K50</f>
        <v>9795476884</v>
      </c>
      <c r="L5" s="129">
        <f>L6+L11+L14+L21+L25+L46+L48+L50</f>
        <v>8528723728</v>
      </c>
      <c r="M5" s="130">
        <f>M6+M11+M14+M25+M21+M48+M50</f>
        <v>1266753156</v>
      </c>
    </row>
    <row r="6" spans="1:13">
      <c r="A6" s="233" t="s">
        <v>77</v>
      </c>
      <c r="B6" s="240" t="s">
        <v>78</v>
      </c>
      <c r="C6" s="240"/>
      <c r="D6" s="131">
        <f>D7+D8</f>
        <v>1611562321</v>
      </c>
      <c r="E6" s="131">
        <f>E7+E8</f>
        <v>1609447064</v>
      </c>
      <c r="F6" s="132">
        <f>F7+F8</f>
        <v>2115257</v>
      </c>
      <c r="G6" s="125"/>
      <c r="H6" s="259" t="s">
        <v>79</v>
      </c>
      <c r="I6" s="241" t="s">
        <v>80</v>
      </c>
      <c r="J6" s="131" t="s">
        <v>81</v>
      </c>
      <c r="K6" s="131">
        <f>SUM(K7:K10)</f>
        <v>917795160</v>
      </c>
      <c r="L6" s="131">
        <f>SUM(L7:L10)</f>
        <v>877096420</v>
      </c>
      <c r="M6" s="133">
        <f>M7+M8+M9+M10</f>
        <v>40698740</v>
      </c>
    </row>
    <row r="7" spans="1:13">
      <c r="A7" s="234"/>
      <c r="B7" s="236" t="s">
        <v>124</v>
      </c>
      <c r="C7" s="123" t="s">
        <v>125</v>
      </c>
      <c r="D7" s="120">
        <v>1598866321</v>
      </c>
      <c r="E7" s="120">
        <v>1598866321</v>
      </c>
      <c r="F7" s="134">
        <f>D7-E7</f>
        <v>0</v>
      </c>
      <c r="G7" s="135"/>
      <c r="H7" s="260"/>
      <c r="I7" s="242"/>
      <c r="J7" s="123" t="s">
        <v>82</v>
      </c>
      <c r="K7" s="123">
        <v>618815580</v>
      </c>
      <c r="L7" s="123">
        <v>606723550</v>
      </c>
      <c r="M7" s="136">
        <f>K7-L7</f>
        <v>12092030</v>
      </c>
    </row>
    <row r="8" spans="1:13">
      <c r="A8" s="238"/>
      <c r="B8" s="232"/>
      <c r="C8" s="123" t="s">
        <v>126</v>
      </c>
      <c r="D8" s="120">
        <v>12696000</v>
      </c>
      <c r="E8" s="120">
        <v>10580743</v>
      </c>
      <c r="F8" s="134">
        <f>D8-E8</f>
        <v>2115257</v>
      </c>
      <c r="G8" s="125"/>
      <c r="H8" s="260"/>
      <c r="I8" s="242"/>
      <c r="J8" s="121" t="s">
        <v>83</v>
      </c>
      <c r="K8" s="121">
        <v>156989240</v>
      </c>
      <c r="L8" s="137">
        <v>140483500</v>
      </c>
      <c r="M8" s="136">
        <f>K8-L8</f>
        <v>16505740</v>
      </c>
    </row>
    <row r="9" spans="1:13">
      <c r="A9" s="244" t="s">
        <v>85</v>
      </c>
      <c r="B9" s="240" t="s">
        <v>81</v>
      </c>
      <c r="C9" s="240"/>
      <c r="D9" s="131">
        <f>SUM(D10:D13)</f>
        <v>8180152850</v>
      </c>
      <c r="E9" s="131">
        <f>SUM(E10:E13)</f>
        <v>7670152850</v>
      </c>
      <c r="F9" s="132">
        <f>F10+F11+F12+F13</f>
        <v>510000000</v>
      </c>
      <c r="G9" s="138"/>
      <c r="H9" s="260"/>
      <c r="I9" s="242"/>
      <c r="J9" s="121" t="s">
        <v>84</v>
      </c>
      <c r="K9" s="181">
        <v>62698870</v>
      </c>
      <c r="L9" s="137">
        <v>59319660</v>
      </c>
      <c r="M9" s="136">
        <f>K9-L9</f>
        <v>3379210</v>
      </c>
    </row>
    <row r="10" spans="1:13">
      <c r="A10" s="244"/>
      <c r="B10" s="239" t="s">
        <v>85</v>
      </c>
      <c r="C10" s="121" t="s">
        <v>87</v>
      </c>
      <c r="D10" s="121">
        <v>5111056000</v>
      </c>
      <c r="E10" s="121">
        <v>4691057008</v>
      </c>
      <c r="F10" s="140">
        <f>D10-E10</f>
        <v>419998992</v>
      </c>
      <c r="G10" s="125"/>
      <c r="H10" s="260"/>
      <c r="I10" s="243"/>
      <c r="J10" s="121" t="s">
        <v>86</v>
      </c>
      <c r="K10" s="181">
        <v>79291470</v>
      </c>
      <c r="L10" s="137">
        <v>70569710</v>
      </c>
      <c r="M10" s="136">
        <f>K10-L10</f>
        <v>8721760</v>
      </c>
    </row>
    <row r="11" spans="1:13">
      <c r="A11" s="244"/>
      <c r="B11" s="239"/>
      <c r="C11" s="141" t="s">
        <v>89</v>
      </c>
      <c r="D11" s="141">
        <v>1244498000</v>
      </c>
      <c r="E11" s="141">
        <v>1157507496</v>
      </c>
      <c r="F11" s="140">
        <f>D11-E11</f>
        <v>86990504</v>
      </c>
      <c r="G11" s="142"/>
      <c r="H11" s="260"/>
      <c r="I11" s="239" t="s">
        <v>88</v>
      </c>
      <c r="J11" s="131" t="s">
        <v>81</v>
      </c>
      <c r="K11" s="131">
        <f>SUM(K12:K13)</f>
        <v>7870000</v>
      </c>
      <c r="L11" s="131">
        <f>L12+L13</f>
        <v>7102660</v>
      </c>
      <c r="M11" s="132">
        <f>M12+M13</f>
        <v>767340</v>
      </c>
    </row>
    <row r="12" spans="1:13">
      <c r="A12" s="244"/>
      <c r="B12" s="239"/>
      <c r="C12" s="121" t="s">
        <v>91</v>
      </c>
      <c r="D12" s="121">
        <v>1824598850</v>
      </c>
      <c r="E12" s="121">
        <v>1821588346</v>
      </c>
      <c r="F12" s="140">
        <f>D12-E12</f>
        <v>3010504</v>
      </c>
      <c r="G12" s="142"/>
      <c r="H12" s="260"/>
      <c r="I12" s="239"/>
      <c r="J12" s="121" t="s">
        <v>90</v>
      </c>
      <c r="K12" s="181">
        <v>4320000</v>
      </c>
      <c r="L12" s="141">
        <v>3604610</v>
      </c>
      <c r="M12" s="143">
        <f>K12-L12</f>
        <v>715390</v>
      </c>
    </row>
    <row r="13" spans="1:13">
      <c r="A13" s="244"/>
      <c r="B13" s="239"/>
      <c r="C13" s="121" t="s">
        <v>93</v>
      </c>
      <c r="D13" s="137">
        <f>'[1]1. 세입결산서'!F20</f>
        <v>0</v>
      </c>
      <c r="E13" s="137">
        <f>'[1]1. 세입결산서'!G20</f>
        <v>0</v>
      </c>
      <c r="F13" s="140">
        <f>D13-E13</f>
        <v>0</v>
      </c>
      <c r="G13" s="142"/>
      <c r="H13" s="260"/>
      <c r="I13" s="239"/>
      <c r="J13" s="121" t="s">
        <v>92</v>
      </c>
      <c r="K13" s="121">
        <v>3550000</v>
      </c>
      <c r="L13" s="137">
        <v>3498050</v>
      </c>
      <c r="M13" s="143">
        <f>K13-L13</f>
        <v>51950</v>
      </c>
    </row>
    <row r="14" spans="1:13">
      <c r="A14" s="244" t="s">
        <v>95</v>
      </c>
      <c r="B14" s="240" t="s">
        <v>81</v>
      </c>
      <c r="C14" s="240"/>
      <c r="D14" s="144">
        <f>SUM(D15:D16)</f>
        <v>0</v>
      </c>
      <c r="E14" s="144">
        <f>SUM(E15:E16)</f>
        <v>0</v>
      </c>
      <c r="F14" s="145">
        <f>F15+F16</f>
        <v>0</v>
      </c>
      <c r="G14" s="146"/>
      <c r="H14" s="260"/>
      <c r="I14" s="239" t="s">
        <v>94</v>
      </c>
      <c r="J14" s="131" t="s">
        <v>81</v>
      </c>
      <c r="K14" s="131">
        <f>SUM(K15:K20)</f>
        <v>97943520</v>
      </c>
      <c r="L14" s="131">
        <f>SUM(L15:L20)</f>
        <v>79554336</v>
      </c>
      <c r="M14" s="132">
        <f>SUM(M15:M20)</f>
        <v>18389184</v>
      </c>
    </row>
    <row r="15" spans="1:13">
      <c r="A15" s="244"/>
      <c r="B15" s="239" t="s">
        <v>95</v>
      </c>
      <c r="C15" s="121" t="s">
        <v>97</v>
      </c>
      <c r="D15" s="119">
        <v>0</v>
      </c>
      <c r="E15" s="119">
        <v>0</v>
      </c>
      <c r="F15" s="147">
        <f>D15-E15</f>
        <v>0</v>
      </c>
      <c r="G15" s="146"/>
      <c r="H15" s="260"/>
      <c r="I15" s="239"/>
      <c r="J15" s="121" t="s">
        <v>96</v>
      </c>
      <c r="K15" s="121">
        <v>864410</v>
      </c>
      <c r="L15" s="141">
        <v>600000</v>
      </c>
      <c r="M15" s="143">
        <f t="shared" ref="M15:M20" si="0">K15-L15</f>
        <v>264410</v>
      </c>
    </row>
    <row r="16" spans="1:13">
      <c r="A16" s="244"/>
      <c r="B16" s="239"/>
      <c r="C16" s="121" t="s">
        <v>99</v>
      </c>
      <c r="D16" s="119">
        <f>'[1]1. 세입결산서'!F26</f>
        <v>0</v>
      </c>
      <c r="E16" s="119">
        <f>'[1]1. 세입결산서'!G26</f>
        <v>0</v>
      </c>
      <c r="F16" s="147">
        <f>D16-E16</f>
        <v>0</v>
      </c>
      <c r="G16" s="142"/>
      <c r="H16" s="260"/>
      <c r="I16" s="239"/>
      <c r="J16" s="121" t="s">
        <v>98</v>
      </c>
      <c r="K16" s="121">
        <v>57349170</v>
      </c>
      <c r="L16" s="137">
        <v>49092090</v>
      </c>
      <c r="M16" s="143">
        <f t="shared" si="0"/>
        <v>8257080</v>
      </c>
    </row>
    <row r="17" spans="1:13">
      <c r="A17" s="233" t="s">
        <v>101</v>
      </c>
      <c r="B17" s="240" t="s">
        <v>81</v>
      </c>
      <c r="C17" s="240"/>
      <c r="D17" s="148">
        <f>SUM(D18:D18)</f>
        <v>0</v>
      </c>
      <c r="E17" s="148">
        <f>SUM(E18:E18)</f>
        <v>0</v>
      </c>
      <c r="F17" s="149">
        <f>F18</f>
        <v>0</v>
      </c>
      <c r="G17" s="142"/>
      <c r="H17" s="260"/>
      <c r="I17" s="239"/>
      <c r="J17" s="121" t="s">
        <v>100</v>
      </c>
      <c r="K17" s="121">
        <v>34462110</v>
      </c>
      <c r="L17" s="137">
        <v>25410526</v>
      </c>
      <c r="M17" s="143">
        <f t="shared" si="0"/>
        <v>9051584</v>
      </c>
    </row>
    <row r="18" spans="1:13">
      <c r="A18" s="238"/>
      <c r="B18" s="121" t="s">
        <v>101</v>
      </c>
      <c r="C18" s="121" t="s">
        <v>103</v>
      </c>
      <c r="D18" s="119">
        <v>0</v>
      </c>
      <c r="E18" s="119">
        <v>0</v>
      </c>
      <c r="F18" s="147">
        <f>D18-E18</f>
        <v>0</v>
      </c>
      <c r="G18" s="150"/>
      <c r="H18" s="260"/>
      <c r="I18" s="239"/>
      <c r="J18" s="121" t="s">
        <v>102</v>
      </c>
      <c r="K18" s="121">
        <v>1805980</v>
      </c>
      <c r="L18" s="137">
        <v>1614020</v>
      </c>
      <c r="M18" s="143">
        <f t="shared" si="0"/>
        <v>191960</v>
      </c>
    </row>
    <row r="19" spans="1:13">
      <c r="A19" s="233" t="s">
        <v>106</v>
      </c>
      <c r="B19" s="240" t="s">
        <v>81</v>
      </c>
      <c r="C19" s="240"/>
      <c r="D19" s="148">
        <f>SUM(D20:D20)</f>
        <v>0</v>
      </c>
      <c r="E19" s="148">
        <f>SUM(E20:E20)</f>
        <v>1800724</v>
      </c>
      <c r="F19" s="149">
        <f>F20</f>
        <v>-1800724</v>
      </c>
      <c r="G19" s="151"/>
      <c r="H19" s="260"/>
      <c r="I19" s="239"/>
      <c r="J19" s="121" t="s">
        <v>104</v>
      </c>
      <c r="K19" s="121">
        <v>1283000</v>
      </c>
      <c r="L19" s="137">
        <v>737900</v>
      </c>
      <c r="M19" s="143">
        <f t="shared" si="0"/>
        <v>545100</v>
      </c>
    </row>
    <row r="20" spans="1:13">
      <c r="A20" s="238"/>
      <c r="B20" s="141" t="s">
        <v>106</v>
      </c>
      <c r="C20" s="141" t="s">
        <v>109</v>
      </c>
      <c r="D20" s="152">
        <v>0</v>
      </c>
      <c r="E20" s="152">
        <v>1800724</v>
      </c>
      <c r="F20" s="153">
        <f>D20-E20</f>
        <v>-1800724</v>
      </c>
      <c r="G20" s="142"/>
      <c r="H20" s="261"/>
      <c r="I20" s="239"/>
      <c r="J20" s="121" t="s">
        <v>105</v>
      </c>
      <c r="K20" s="121">
        <v>2178850</v>
      </c>
      <c r="L20" s="137">
        <v>2099800</v>
      </c>
      <c r="M20" s="143">
        <f t="shared" si="0"/>
        <v>79050</v>
      </c>
    </row>
    <row r="21" spans="1:13">
      <c r="A21" s="233" t="s">
        <v>112</v>
      </c>
      <c r="B21" s="240" t="s">
        <v>81</v>
      </c>
      <c r="C21" s="240"/>
      <c r="D21" s="148">
        <f>SUM(D22+D23)</f>
        <v>3761713</v>
      </c>
      <c r="E21" s="148">
        <f>SUM(E22+E23)</f>
        <v>32890813</v>
      </c>
      <c r="F21" s="149">
        <f>F22+F23</f>
        <v>-29129100</v>
      </c>
      <c r="G21" s="150"/>
      <c r="H21" s="244" t="s">
        <v>107</v>
      </c>
      <c r="I21" s="236" t="s">
        <v>108</v>
      </c>
      <c r="J21" s="131" t="s">
        <v>81</v>
      </c>
      <c r="K21" s="131">
        <f>K22+K23+K24</f>
        <v>3761713</v>
      </c>
      <c r="L21" s="131">
        <f>SUM(L22:L24)</f>
        <v>3744213</v>
      </c>
      <c r="M21" s="132">
        <f>M22+M23+M24</f>
        <v>17500</v>
      </c>
    </row>
    <row r="22" spans="1:13">
      <c r="A22" s="234"/>
      <c r="B22" s="236" t="s">
        <v>127</v>
      </c>
      <c r="C22" s="121" t="s">
        <v>128</v>
      </c>
      <c r="D22" s="154">
        <v>0</v>
      </c>
      <c r="E22" s="154">
        <v>28397934</v>
      </c>
      <c r="F22" s="155">
        <f>D22-E22</f>
        <v>-28397934</v>
      </c>
      <c r="G22" s="142"/>
      <c r="H22" s="244"/>
      <c r="I22" s="231"/>
      <c r="J22" s="121" t="s">
        <v>108</v>
      </c>
      <c r="K22" s="121">
        <v>1800813</v>
      </c>
      <c r="L22" s="137">
        <v>1800813</v>
      </c>
      <c r="M22" s="156">
        <f>K22-L22</f>
        <v>0</v>
      </c>
    </row>
    <row r="23" spans="1:13" ht="17.25" thickBot="1">
      <c r="A23" s="235"/>
      <c r="B23" s="237"/>
      <c r="C23" s="124" t="s">
        <v>129</v>
      </c>
      <c r="D23" s="157">
        <v>3761713</v>
      </c>
      <c r="E23" s="157">
        <v>4492879</v>
      </c>
      <c r="F23" s="158">
        <f>D23-E23</f>
        <v>-731166</v>
      </c>
      <c r="G23" s="159"/>
      <c r="H23" s="244"/>
      <c r="I23" s="231"/>
      <c r="J23" s="121" t="s">
        <v>110</v>
      </c>
      <c r="K23" s="119">
        <v>1960900</v>
      </c>
      <c r="L23" s="154">
        <v>1943400</v>
      </c>
      <c r="M23" s="155">
        <f>K23-L23</f>
        <v>17500</v>
      </c>
    </row>
    <row r="24" spans="1:13">
      <c r="A24" s="160"/>
      <c r="B24" s="160"/>
      <c r="C24" s="160"/>
      <c r="D24" s="160"/>
      <c r="E24" s="160"/>
      <c r="F24" s="161"/>
      <c r="G24" s="159"/>
      <c r="H24" s="244"/>
      <c r="I24" s="232"/>
      <c r="J24" s="121" t="s">
        <v>111</v>
      </c>
      <c r="K24" s="121">
        <v>0</v>
      </c>
      <c r="L24" s="137">
        <v>0</v>
      </c>
      <c r="M24" s="156">
        <f>K24-N26</f>
        <v>0</v>
      </c>
    </row>
    <row r="25" spans="1:13">
      <c r="A25" s="162"/>
      <c r="B25" s="162"/>
      <c r="C25" s="162"/>
      <c r="D25" s="162"/>
      <c r="E25" s="162"/>
      <c r="F25" s="162"/>
      <c r="G25" s="150"/>
      <c r="H25" s="233" t="s">
        <v>113</v>
      </c>
      <c r="I25" s="230" t="s">
        <v>563</v>
      </c>
      <c r="J25" s="131" t="s">
        <v>78</v>
      </c>
      <c r="K25" s="131">
        <f>SUM(K26:K45)</f>
        <v>8768106491</v>
      </c>
      <c r="L25" s="131">
        <f>SUM(L26:L45)</f>
        <v>7559296435</v>
      </c>
      <c r="M25" s="132">
        <f>K25-L25</f>
        <v>1208810056</v>
      </c>
    </row>
    <row r="26" spans="1:13">
      <c r="A26" s="162"/>
      <c r="B26" s="162"/>
      <c r="C26" s="162"/>
      <c r="D26" s="162"/>
      <c r="E26" s="162"/>
      <c r="F26" s="162"/>
      <c r="G26" s="146"/>
      <c r="H26" s="234"/>
      <c r="I26" s="231"/>
      <c r="J26" s="119" t="s">
        <v>114</v>
      </c>
      <c r="K26" s="119">
        <v>14700000</v>
      </c>
      <c r="L26" s="154">
        <v>14700000</v>
      </c>
      <c r="M26" s="155">
        <f>K26-L26</f>
        <v>0</v>
      </c>
    </row>
    <row r="27" spans="1:13">
      <c r="A27" s="162"/>
      <c r="B27" s="162"/>
      <c r="C27" s="162"/>
      <c r="D27" s="162"/>
      <c r="E27" s="162"/>
      <c r="F27" s="162"/>
      <c r="G27" s="161"/>
      <c r="H27" s="234"/>
      <c r="I27" s="231"/>
      <c r="J27" s="119" t="s">
        <v>562</v>
      </c>
      <c r="K27" s="119">
        <v>9290000</v>
      </c>
      <c r="L27" s="154">
        <v>9290000</v>
      </c>
      <c r="M27" s="155">
        <f t="shared" ref="M27:M34" si="1">K27-L27</f>
        <v>0</v>
      </c>
    </row>
    <row r="28" spans="1:13">
      <c r="A28" s="162"/>
      <c r="B28" s="162"/>
      <c r="C28" s="162"/>
      <c r="D28" s="162"/>
      <c r="E28" s="162"/>
      <c r="F28" s="162"/>
      <c r="G28" s="162"/>
      <c r="H28" s="234"/>
      <c r="I28" s="231"/>
      <c r="J28" s="119" t="s">
        <v>115</v>
      </c>
      <c r="K28" s="119">
        <v>13350500</v>
      </c>
      <c r="L28" s="154">
        <v>13350500</v>
      </c>
      <c r="M28" s="155">
        <f t="shared" si="1"/>
        <v>0</v>
      </c>
    </row>
    <row r="29" spans="1:13">
      <c r="A29" s="162"/>
      <c r="B29" s="162"/>
      <c r="C29" s="162"/>
      <c r="D29" s="162"/>
      <c r="E29" s="162"/>
      <c r="F29" s="162"/>
      <c r="G29" s="162"/>
      <c r="H29" s="234"/>
      <c r="I29" s="231"/>
      <c r="J29" s="119" t="s">
        <v>116</v>
      </c>
      <c r="K29" s="119">
        <v>67808500</v>
      </c>
      <c r="L29" s="154">
        <v>67718500</v>
      </c>
      <c r="M29" s="155">
        <f t="shared" si="1"/>
        <v>90000</v>
      </c>
    </row>
    <row r="30" spans="1:13">
      <c r="A30" s="163"/>
      <c r="B30" s="163"/>
      <c r="C30" s="163"/>
      <c r="D30" s="163"/>
      <c r="E30" s="163"/>
      <c r="F30" s="163"/>
      <c r="G30" s="162"/>
      <c r="H30" s="234"/>
      <c r="I30" s="232"/>
      <c r="J30" s="119" t="s">
        <v>118</v>
      </c>
      <c r="K30" s="119">
        <v>8650000</v>
      </c>
      <c r="L30" s="154">
        <v>8650000</v>
      </c>
      <c r="M30" s="155">
        <f t="shared" si="1"/>
        <v>0</v>
      </c>
    </row>
    <row r="31" spans="1:13">
      <c r="A31" s="163"/>
      <c r="B31" s="163"/>
      <c r="C31" s="163"/>
      <c r="D31" s="163"/>
      <c r="E31" s="163"/>
      <c r="F31" s="164"/>
      <c r="G31" s="163"/>
      <c r="H31" s="234"/>
      <c r="I31" s="119" t="s">
        <v>130</v>
      </c>
      <c r="J31" s="119" t="s">
        <v>130</v>
      </c>
      <c r="K31" s="119">
        <v>8383440</v>
      </c>
      <c r="L31" s="154">
        <v>8314730</v>
      </c>
      <c r="M31" s="155">
        <f t="shared" si="1"/>
        <v>68710</v>
      </c>
    </row>
    <row r="32" spans="1:13">
      <c r="A32" s="258"/>
      <c r="B32" s="258"/>
      <c r="C32" s="164"/>
      <c r="D32" s="164"/>
      <c r="E32" s="164"/>
      <c r="F32" s="164"/>
      <c r="G32" s="163"/>
      <c r="H32" s="234"/>
      <c r="I32" s="119" t="s">
        <v>564</v>
      </c>
      <c r="J32" s="119" t="s">
        <v>564</v>
      </c>
      <c r="K32" s="119">
        <v>43692880</v>
      </c>
      <c r="L32" s="154">
        <v>32102750</v>
      </c>
      <c r="M32" s="155">
        <f t="shared" si="1"/>
        <v>11590130</v>
      </c>
    </row>
    <row r="33" spans="1:13">
      <c r="A33" s="258"/>
      <c r="B33" s="258"/>
      <c r="C33" s="164"/>
      <c r="D33" s="164"/>
      <c r="E33" s="164"/>
      <c r="F33" s="164"/>
      <c r="G33" s="163"/>
      <c r="H33" s="234"/>
      <c r="I33" s="120" t="s">
        <v>132</v>
      </c>
      <c r="J33" s="120" t="s">
        <v>132</v>
      </c>
      <c r="K33" s="120">
        <v>10000000</v>
      </c>
      <c r="L33" s="166">
        <v>9960000</v>
      </c>
      <c r="M33" s="155">
        <f t="shared" si="1"/>
        <v>40000</v>
      </c>
    </row>
    <row r="34" spans="1:13">
      <c r="A34" s="258"/>
      <c r="B34" s="258"/>
      <c r="C34" s="164"/>
      <c r="D34" s="164"/>
      <c r="E34" s="164"/>
      <c r="F34" s="163"/>
      <c r="G34" s="164"/>
      <c r="H34" s="234"/>
      <c r="I34" s="120" t="s">
        <v>133</v>
      </c>
      <c r="J34" s="120" t="s">
        <v>133</v>
      </c>
      <c r="K34" s="120">
        <v>4000000</v>
      </c>
      <c r="L34" s="166">
        <v>4000000</v>
      </c>
      <c r="M34" s="155">
        <f t="shared" si="1"/>
        <v>0</v>
      </c>
    </row>
    <row r="35" spans="1:13">
      <c r="A35" s="164"/>
      <c r="B35" s="164"/>
      <c r="C35" s="164"/>
      <c r="D35" s="164"/>
      <c r="E35" s="164"/>
      <c r="F35" s="163"/>
      <c r="G35" s="164"/>
      <c r="H35" s="234"/>
      <c r="I35" s="120" t="s">
        <v>135</v>
      </c>
      <c r="J35" s="120" t="s">
        <v>135</v>
      </c>
      <c r="K35" s="120">
        <v>10000000</v>
      </c>
      <c r="L35" s="166">
        <v>9378000</v>
      </c>
      <c r="M35" s="155">
        <f t="shared" ref="M35:M38" si="2">K35-L35</f>
        <v>622000</v>
      </c>
    </row>
    <row r="36" spans="1:13">
      <c r="A36" s="165"/>
      <c r="B36" s="165"/>
      <c r="C36" s="165"/>
      <c r="D36" s="165"/>
      <c r="E36" s="165"/>
      <c r="F36" s="163"/>
      <c r="G36" s="165"/>
      <c r="H36" s="234"/>
      <c r="I36" s="120" t="s">
        <v>136</v>
      </c>
      <c r="J36" s="120" t="s">
        <v>136</v>
      </c>
      <c r="K36" s="120">
        <v>21700000</v>
      </c>
      <c r="L36" s="166">
        <v>19018240</v>
      </c>
      <c r="M36" s="155">
        <f t="shared" si="2"/>
        <v>2681760</v>
      </c>
    </row>
    <row r="37" spans="1:13">
      <c r="A37" s="164"/>
      <c r="B37" s="164"/>
      <c r="C37" s="164"/>
      <c r="D37" s="164"/>
      <c r="E37" s="164"/>
      <c r="F37" s="163"/>
      <c r="G37" s="164"/>
      <c r="H37" s="234"/>
      <c r="I37" s="253" t="s">
        <v>565</v>
      </c>
      <c r="J37" s="120" t="s">
        <v>134</v>
      </c>
      <c r="K37" s="120">
        <v>6026850</v>
      </c>
      <c r="L37" s="166">
        <v>6026850</v>
      </c>
      <c r="M37" s="155">
        <f t="shared" si="2"/>
        <v>0</v>
      </c>
    </row>
    <row r="38" spans="1:13">
      <c r="A38" s="164"/>
      <c r="B38" s="164"/>
      <c r="C38" s="164"/>
      <c r="D38" s="164"/>
      <c r="E38" s="164"/>
      <c r="F38" s="163"/>
      <c r="G38" s="164"/>
      <c r="H38" s="234"/>
      <c r="I38" s="254"/>
      <c r="J38" s="119" t="s">
        <v>131</v>
      </c>
      <c r="K38" s="119">
        <v>66492000</v>
      </c>
      <c r="L38" s="154">
        <v>65975330</v>
      </c>
      <c r="M38" s="155">
        <f t="shared" si="2"/>
        <v>516670</v>
      </c>
    </row>
    <row r="39" spans="1:13">
      <c r="A39" s="164"/>
      <c r="B39" s="164"/>
      <c r="C39" s="164"/>
      <c r="D39" s="164"/>
      <c r="E39" s="164"/>
      <c r="F39" s="163"/>
      <c r="G39" s="164"/>
      <c r="H39" s="234"/>
      <c r="I39" s="167" t="s">
        <v>146</v>
      </c>
      <c r="J39" s="119" t="s">
        <v>117</v>
      </c>
      <c r="K39" s="119">
        <v>12696000</v>
      </c>
      <c r="L39" s="154">
        <v>9113500</v>
      </c>
      <c r="M39" s="155">
        <f t="shared" ref="M39" si="3">K39-L39</f>
        <v>3582500</v>
      </c>
    </row>
    <row r="40" spans="1:13">
      <c r="A40" s="164"/>
      <c r="B40" s="164"/>
      <c r="C40" s="164"/>
      <c r="D40" s="164"/>
      <c r="E40" s="164"/>
      <c r="F40" s="163"/>
      <c r="G40" s="164"/>
      <c r="H40" s="234"/>
      <c r="I40" s="231" t="s">
        <v>137</v>
      </c>
      <c r="J40" s="120" t="s">
        <v>138</v>
      </c>
      <c r="K40" s="120">
        <v>5185526700</v>
      </c>
      <c r="L40" s="166">
        <v>4476412499</v>
      </c>
      <c r="M40" s="155">
        <f>K40-L40</f>
        <v>709114201</v>
      </c>
    </row>
    <row r="41" spans="1:13">
      <c r="A41" s="164"/>
      <c r="B41" s="164"/>
      <c r="C41" s="164"/>
      <c r="D41" s="164"/>
      <c r="E41" s="164"/>
      <c r="F41" s="163"/>
      <c r="G41" s="164"/>
      <c r="H41" s="234"/>
      <c r="I41" s="231"/>
      <c r="J41" s="120" t="s">
        <v>140</v>
      </c>
      <c r="K41" s="120">
        <v>1598866321</v>
      </c>
      <c r="L41" s="120">
        <v>1598866321</v>
      </c>
      <c r="M41" s="155">
        <f t="shared" ref="M41:M45" si="4">K41-L41</f>
        <v>0</v>
      </c>
    </row>
    <row r="42" spans="1:13">
      <c r="A42" s="164"/>
      <c r="B42" s="164"/>
      <c r="C42" s="164"/>
      <c r="D42" s="164"/>
      <c r="E42" s="164"/>
      <c r="F42" s="163"/>
      <c r="G42" s="164"/>
      <c r="H42" s="234"/>
      <c r="I42" s="232"/>
      <c r="J42" s="120" t="s">
        <v>139</v>
      </c>
      <c r="K42" s="120">
        <v>1419423300</v>
      </c>
      <c r="L42" s="166">
        <v>970509471</v>
      </c>
      <c r="M42" s="155">
        <f>K42-L42</f>
        <v>448913829</v>
      </c>
    </row>
    <row r="43" spans="1:13">
      <c r="A43" s="164"/>
      <c r="B43" s="164"/>
      <c r="C43" s="164"/>
      <c r="D43" s="164"/>
      <c r="E43" s="164"/>
      <c r="F43" s="163"/>
      <c r="G43" s="164"/>
      <c r="H43" s="234"/>
      <c r="I43" s="121" t="s">
        <v>141</v>
      </c>
      <c r="J43" s="121" t="s">
        <v>141</v>
      </c>
      <c r="K43" s="120">
        <v>7700000</v>
      </c>
      <c r="L43" s="166">
        <v>5396000</v>
      </c>
      <c r="M43" s="155">
        <f t="shared" si="4"/>
        <v>2304000</v>
      </c>
    </row>
    <row r="44" spans="1:13">
      <c r="A44" s="165"/>
      <c r="B44" s="165"/>
      <c r="C44" s="165"/>
      <c r="D44" s="165"/>
      <c r="E44" s="165"/>
      <c r="F44" s="163"/>
      <c r="G44" s="165"/>
      <c r="H44" s="234"/>
      <c r="I44" s="139" t="s">
        <v>566</v>
      </c>
      <c r="J44" s="139" t="s">
        <v>566</v>
      </c>
      <c r="K44" s="120">
        <v>198000000</v>
      </c>
      <c r="L44" s="166">
        <v>168713744</v>
      </c>
      <c r="M44" s="155">
        <f t="shared" ref="M44" si="5">K44-L44</f>
        <v>29286256</v>
      </c>
    </row>
    <row r="45" spans="1:13">
      <c r="A45" s="164"/>
      <c r="B45" s="164"/>
      <c r="C45" s="164"/>
      <c r="D45" s="164"/>
      <c r="E45" s="164"/>
      <c r="F45" s="163"/>
      <c r="G45" s="164"/>
      <c r="H45" s="238"/>
      <c r="I45" s="122" t="s">
        <v>142</v>
      </c>
      <c r="J45" s="122" t="s">
        <v>142</v>
      </c>
      <c r="K45" s="174">
        <v>61800000</v>
      </c>
      <c r="L45" s="178">
        <v>61800000</v>
      </c>
      <c r="M45" s="155">
        <f t="shared" si="4"/>
        <v>0</v>
      </c>
    </row>
    <row r="46" spans="1:13">
      <c r="A46" s="164"/>
      <c r="B46" s="164"/>
      <c r="C46" s="164"/>
      <c r="D46" s="164"/>
      <c r="E46" s="164"/>
      <c r="F46" s="163"/>
      <c r="G46" s="164"/>
      <c r="H46" s="244" t="s">
        <v>119</v>
      </c>
      <c r="I46" s="236" t="s">
        <v>120</v>
      </c>
      <c r="J46" s="131" t="s">
        <v>78</v>
      </c>
      <c r="K46" s="168">
        <f>K47</f>
        <v>0</v>
      </c>
      <c r="L46" s="131">
        <f>L47</f>
        <v>0</v>
      </c>
      <c r="M46" s="132">
        <f>M47</f>
        <v>0</v>
      </c>
    </row>
    <row r="47" spans="1:13">
      <c r="A47" s="258"/>
      <c r="B47" s="258"/>
      <c r="C47" s="258"/>
      <c r="D47" s="164"/>
      <c r="E47" s="164"/>
      <c r="F47" s="163"/>
      <c r="G47" s="163"/>
      <c r="H47" s="244"/>
      <c r="I47" s="232"/>
      <c r="J47" s="121" t="s">
        <v>121</v>
      </c>
      <c r="K47" s="121">
        <v>0</v>
      </c>
      <c r="L47" s="137">
        <v>0</v>
      </c>
      <c r="M47" s="156">
        <f>K47-L47</f>
        <v>0</v>
      </c>
    </row>
    <row r="48" spans="1:13">
      <c r="A48" s="258"/>
      <c r="B48" s="164"/>
      <c r="C48" s="164"/>
      <c r="D48" s="164"/>
      <c r="E48" s="164"/>
      <c r="F48" s="164"/>
      <c r="G48" s="163"/>
      <c r="H48" s="252" t="s">
        <v>122</v>
      </c>
      <c r="I48" s="241" t="s">
        <v>122</v>
      </c>
      <c r="J48" s="131" t="s">
        <v>78</v>
      </c>
      <c r="K48" s="168">
        <f>K49</f>
        <v>0</v>
      </c>
      <c r="L48" s="131">
        <f>L49</f>
        <v>1929664</v>
      </c>
      <c r="M48" s="132">
        <f>M49</f>
        <v>-1929664</v>
      </c>
    </row>
    <row r="49" spans="1:13">
      <c r="A49" s="257"/>
      <c r="B49" s="257"/>
      <c r="C49" s="257"/>
      <c r="D49" s="7"/>
      <c r="E49" s="7"/>
      <c r="F49" s="169"/>
      <c r="G49" s="163"/>
      <c r="H49" s="252"/>
      <c r="I49" s="243"/>
      <c r="J49" s="123" t="s">
        <v>123</v>
      </c>
      <c r="K49" s="175"/>
      <c r="L49" s="123">
        <v>1929664</v>
      </c>
      <c r="M49" s="136">
        <f>K49-L49</f>
        <v>-1929664</v>
      </c>
    </row>
    <row r="50" spans="1:13">
      <c r="A50" s="257"/>
      <c r="B50" s="257"/>
      <c r="C50" s="7"/>
      <c r="D50" s="7"/>
      <c r="E50" s="7"/>
      <c r="F50" s="7"/>
      <c r="G50" s="163"/>
      <c r="H50" s="244" t="s">
        <v>106</v>
      </c>
      <c r="I50" s="236" t="s">
        <v>106</v>
      </c>
      <c r="J50" s="131" t="s">
        <v>81</v>
      </c>
      <c r="K50" s="168">
        <f>K51</f>
        <v>0</v>
      </c>
      <c r="L50" s="131">
        <f>L51</f>
        <v>0</v>
      </c>
      <c r="M50" s="132">
        <f>M51</f>
        <v>0</v>
      </c>
    </row>
    <row r="51" spans="1:13" ht="17.25" thickBot="1">
      <c r="A51" s="257"/>
      <c r="B51" s="257"/>
      <c r="C51" s="170"/>
      <c r="D51" s="170"/>
      <c r="E51" s="170"/>
      <c r="F51" s="7"/>
      <c r="G51" s="164"/>
      <c r="H51" s="256"/>
      <c r="I51" s="237"/>
      <c r="J51" s="171" t="s">
        <v>106</v>
      </c>
      <c r="K51" s="171">
        <v>0</v>
      </c>
      <c r="L51" s="172">
        <v>0</v>
      </c>
      <c r="M51" s="173">
        <v>0</v>
      </c>
    </row>
    <row r="52" spans="1:13">
      <c r="A52" s="255"/>
      <c r="B52" s="255"/>
      <c r="C52" s="255"/>
      <c r="D52" s="5"/>
      <c r="E52" s="5"/>
      <c r="F52" s="6"/>
      <c r="G52" s="6"/>
      <c r="H52" s="4"/>
      <c r="I52" s="3"/>
      <c r="J52" s="4"/>
      <c r="K52" s="4"/>
      <c r="L52" s="4"/>
      <c r="M52" s="3"/>
    </row>
    <row r="53" spans="1:13">
      <c r="A53" s="255"/>
      <c r="B53" s="255"/>
      <c r="C53" s="6"/>
      <c r="D53" s="6"/>
      <c r="E53" s="6"/>
      <c r="F53" s="5"/>
      <c r="G53" s="5"/>
      <c r="H53" s="7"/>
      <c r="I53" s="5"/>
      <c r="J53" s="5"/>
      <c r="K53" s="5"/>
      <c r="L53" s="5"/>
      <c r="M53" s="8"/>
    </row>
    <row r="54" spans="1:13">
      <c r="A54" s="255"/>
      <c r="B54" s="255"/>
      <c r="C54" s="10"/>
      <c r="D54" s="10"/>
      <c r="E54" s="10"/>
      <c r="F54" s="9"/>
      <c r="G54" s="5"/>
      <c r="H54" s="7"/>
      <c r="I54" s="7"/>
      <c r="J54" s="7"/>
      <c r="K54" s="7"/>
      <c r="L54" s="7"/>
      <c r="M54" s="5"/>
    </row>
    <row r="55" spans="1:13">
      <c r="A55" s="255"/>
      <c r="B55" s="255"/>
      <c r="C55" s="5"/>
      <c r="D55" s="5"/>
      <c r="E55" s="5"/>
      <c r="F55" s="9"/>
      <c r="G55" s="6"/>
      <c r="H55" s="7"/>
      <c r="I55" s="7"/>
      <c r="J55" s="7"/>
      <c r="K55" s="7"/>
      <c r="L55" s="7"/>
      <c r="M55" s="9"/>
    </row>
    <row r="56" spans="1:13">
      <c r="A56" s="255"/>
      <c r="B56" s="255"/>
      <c r="C56" s="255"/>
      <c r="D56" s="5"/>
      <c r="E56" s="5"/>
      <c r="F56" s="6"/>
      <c r="G56" s="5"/>
      <c r="H56" s="5"/>
      <c r="I56" s="5"/>
      <c r="J56" s="5"/>
      <c r="K56" s="5"/>
      <c r="L56" s="5"/>
      <c r="M56" s="5"/>
    </row>
    <row r="57" spans="1:13">
      <c r="A57" s="255"/>
      <c r="B57" s="255"/>
      <c r="C57" s="5"/>
      <c r="D57" s="5"/>
      <c r="E57" s="5"/>
      <c r="F57" s="9"/>
      <c r="G57" s="9"/>
      <c r="H57" s="5"/>
      <c r="I57" s="5"/>
      <c r="J57" s="5"/>
      <c r="K57" s="5"/>
      <c r="L57" s="5"/>
      <c r="M57" s="9"/>
    </row>
    <row r="58" spans="1:13">
      <c r="A58" s="255"/>
      <c r="B58" s="255"/>
      <c r="C58" s="5"/>
      <c r="D58" s="5"/>
      <c r="E58" s="5"/>
      <c r="F58" s="9"/>
      <c r="G58" s="9"/>
      <c r="H58" s="5"/>
      <c r="I58" s="5"/>
      <c r="J58" s="5"/>
      <c r="K58" s="5"/>
      <c r="L58" s="5"/>
      <c r="M58" s="9"/>
    </row>
    <row r="59" spans="1:13">
      <c r="A59" s="255"/>
      <c r="B59" s="255"/>
      <c r="C59" s="5"/>
      <c r="D59" s="5"/>
      <c r="E59" s="5"/>
      <c r="F59" s="9"/>
      <c r="G59" s="6"/>
    </row>
    <row r="60" spans="1:13">
      <c r="G60" s="9"/>
    </row>
    <row r="61" spans="1:13">
      <c r="G61" s="9"/>
    </row>
    <row r="62" spans="1:13">
      <c r="G62" s="9"/>
    </row>
  </sheetData>
  <mergeCells count="51">
    <mergeCell ref="A47:A48"/>
    <mergeCell ref="B47:C47"/>
    <mergeCell ref="A17:A18"/>
    <mergeCell ref="B6:C6"/>
    <mergeCell ref="I40:I42"/>
    <mergeCell ref="A32:A34"/>
    <mergeCell ref="B32:B34"/>
    <mergeCell ref="H25:H45"/>
    <mergeCell ref="B19:C19"/>
    <mergeCell ref="H21:H24"/>
    <mergeCell ref="I21:I24"/>
    <mergeCell ref="B21:C21"/>
    <mergeCell ref="A19:A20"/>
    <mergeCell ref="I14:I20"/>
    <mergeCell ref="A14:A16"/>
    <mergeCell ref="H6:H20"/>
    <mergeCell ref="A56:A59"/>
    <mergeCell ref="B56:C56"/>
    <mergeCell ref="B57:B59"/>
    <mergeCell ref="H50:H51"/>
    <mergeCell ref="I50:I51"/>
    <mergeCell ref="A49:A51"/>
    <mergeCell ref="B49:C49"/>
    <mergeCell ref="B50:B51"/>
    <mergeCell ref="A52:A55"/>
    <mergeCell ref="B52:C52"/>
    <mergeCell ref="B53:B55"/>
    <mergeCell ref="H46:H47"/>
    <mergeCell ref="I46:I47"/>
    <mergeCell ref="H48:H49"/>
    <mergeCell ref="I48:I49"/>
    <mergeCell ref="I37:I38"/>
    <mergeCell ref="A1:M1"/>
    <mergeCell ref="A2:C2"/>
    <mergeCell ref="A3:F3"/>
    <mergeCell ref="H3:M3"/>
    <mergeCell ref="A5:C5"/>
    <mergeCell ref="H5:J5"/>
    <mergeCell ref="I25:I30"/>
    <mergeCell ref="A21:A23"/>
    <mergeCell ref="B22:B23"/>
    <mergeCell ref="A6:A8"/>
    <mergeCell ref="B7:B8"/>
    <mergeCell ref="I11:I13"/>
    <mergeCell ref="B14:C14"/>
    <mergeCell ref="B15:B16"/>
    <mergeCell ref="B17:C17"/>
    <mergeCell ref="B9:C9"/>
    <mergeCell ref="B10:B13"/>
    <mergeCell ref="I6:I10"/>
    <mergeCell ref="A9:A13"/>
  </mergeCells>
  <phoneticPr fontId="1" type="noConversion"/>
  <pageMargins left="0.25" right="0.25" top="0.75" bottom="0.75" header="0.3" footer="0.3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FF86-3BAF-4A60-BC52-91810D05734B}">
  <sheetPr>
    <pageSetUpPr fitToPage="1"/>
  </sheetPr>
  <dimension ref="A1:M44"/>
  <sheetViews>
    <sheetView view="pageBreakPreview" zoomScale="60" zoomScaleNormal="100" workbookViewId="0">
      <selection activeCell="I11" sqref="I11"/>
    </sheetView>
  </sheetViews>
  <sheetFormatPr defaultRowHeight="16.5"/>
  <cols>
    <col min="1" max="1" width="8.25" customWidth="1"/>
    <col min="2" max="2" width="21.25" customWidth="1"/>
    <col min="3" max="3" width="21.625" customWidth="1"/>
    <col min="4" max="4" width="26.75" customWidth="1"/>
    <col min="5" max="5" width="23.25" customWidth="1"/>
  </cols>
  <sheetData>
    <row r="1" spans="1:13" ht="26.25">
      <c r="A1" s="294" t="s">
        <v>219</v>
      </c>
      <c r="B1" s="294"/>
      <c r="C1" s="294"/>
      <c r="D1" s="294"/>
      <c r="E1" s="294"/>
    </row>
    <row r="2" spans="1:13" ht="19.5" customHeight="1">
      <c r="A2" s="246" t="s">
        <v>67</v>
      </c>
      <c r="B2" s="246"/>
      <c r="C2" s="246"/>
      <c r="D2" s="19"/>
      <c r="E2" s="228" t="s">
        <v>809</v>
      </c>
      <c r="F2" s="20"/>
      <c r="G2" s="2"/>
      <c r="H2" s="2"/>
      <c r="I2" s="2"/>
      <c r="J2" s="2"/>
      <c r="K2" s="2"/>
      <c r="L2" s="2"/>
      <c r="M2" s="2"/>
    </row>
    <row r="3" spans="1:13" s="27" customFormat="1" ht="19.5" customHeight="1">
      <c r="A3" s="66" t="s">
        <v>147</v>
      </c>
      <c r="B3" s="66" t="s">
        <v>55</v>
      </c>
      <c r="C3" s="66" t="s">
        <v>143</v>
      </c>
      <c r="D3" s="66" t="s">
        <v>299</v>
      </c>
      <c r="E3" s="66" t="s">
        <v>178</v>
      </c>
    </row>
    <row r="4" spans="1:13" s="27" customFormat="1" ht="19.5" customHeight="1">
      <c r="A4" s="28">
        <v>1</v>
      </c>
      <c r="B4" s="68" t="s">
        <v>14</v>
      </c>
      <c r="C4" s="79">
        <v>606723550</v>
      </c>
      <c r="D4" s="331" t="s">
        <v>220</v>
      </c>
      <c r="E4" s="331" t="s">
        <v>220</v>
      </c>
    </row>
    <row r="5" spans="1:13" s="27" customFormat="1" ht="19.5" customHeight="1">
      <c r="A5" s="28">
        <v>2</v>
      </c>
      <c r="B5" s="68" t="s">
        <v>15</v>
      </c>
      <c r="C5" s="79">
        <v>140483500</v>
      </c>
      <c r="D5" s="332"/>
      <c r="E5" s="332"/>
    </row>
    <row r="6" spans="1:13" s="27" customFormat="1" ht="19.5" customHeight="1">
      <c r="A6" s="28">
        <v>3</v>
      </c>
      <c r="B6" s="68" t="s">
        <v>16</v>
      </c>
      <c r="C6" s="79">
        <v>59319660</v>
      </c>
      <c r="D6" s="332"/>
      <c r="E6" s="332"/>
    </row>
    <row r="7" spans="1:13" s="27" customFormat="1" ht="19.5" customHeight="1">
      <c r="A7" s="28">
        <v>4</v>
      </c>
      <c r="B7" s="68" t="s">
        <v>17</v>
      </c>
      <c r="C7" s="79">
        <v>70569710</v>
      </c>
      <c r="D7" s="333"/>
      <c r="E7" s="333"/>
    </row>
    <row r="8" spans="1:13" s="27" customFormat="1" ht="19.5" customHeight="1">
      <c r="A8" s="329" t="s">
        <v>162</v>
      </c>
      <c r="B8" s="330"/>
      <c r="C8" s="82">
        <f>SUM(C4:C7)</f>
        <v>877096420</v>
      </c>
      <c r="D8" s="83"/>
      <c r="E8" s="83"/>
    </row>
    <row r="9" spans="1:13" s="27" customFormat="1" ht="13.5"/>
    <row r="10" spans="1:13" s="15" customFormat="1">
      <c r="A10" s="15" t="s">
        <v>221</v>
      </c>
    </row>
    <row r="11" spans="1:13" s="27" customFormat="1" ht="19.5" customHeight="1">
      <c r="A11" s="66" t="s">
        <v>147</v>
      </c>
      <c r="B11" s="66" t="s">
        <v>55</v>
      </c>
      <c r="C11" s="66" t="s">
        <v>143</v>
      </c>
      <c r="D11" s="66" t="s">
        <v>299</v>
      </c>
      <c r="E11" s="66" t="s">
        <v>178</v>
      </c>
    </row>
    <row r="12" spans="1:13" s="27" customFormat="1" ht="19.5" customHeight="1">
      <c r="A12" s="80">
        <v>1</v>
      </c>
      <c r="B12" s="69" t="s">
        <v>157</v>
      </c>
      <c r="C12" s="81">
        <v>208634660</v>
      </c>
      <c r="D12" s="328" t="s">
        <v>217</v>
      </c>
      <c r="E12" s="328" t="s">
        <v>385</v>
      </c>
    </row>
    <row r="13" spans="1:13" s="27" customFormat="1" ht="19.5" customHeight="1">
      <c r="A13" s="80">
        <v>2</v>
      </c>
      <c r="B13" s="69" t="s">
        <v>158</v>
      </c>
      <c r="C13" s="81">
        <v>25177270</v>
      </c>
      <c r="D13" s="322"/>
      <c r="E13" s="322"/>
    </row>
    <row r="14" spans="1:13" s="27" customFormat="1" ht="19.5" customHeight="1">
      <c r="A14" s="80">
        <v>3</v>
      </c>
      <c r="B14" s="69" t="s">
        <v>159</v>
      </c>
      <c r="C14" s="81">
        <v>20423300</v>
      </c>
      <c r="D14" s="322"/>
      <c r="E14" s="322"/>
    </row>
    <row r="15" spans="1:13" s="27" customFormat="1" ht="19.5" customHeight="1">
      <c r="A15" s="80">
        <v>4</v>
      </c>
      <c r="B15" s="69" t="s">
        <v>160</v>
      </c>
      <c r="C15" s="81">
        <v>46861010</v>
      </c>
      <c r="D15" s="323"/>
      <c r="E15" s="323"/>
    </row>
    <row r="16" spans="1:13" s="27" customFormat="1" ht="19.5" customHeight="1">
      <c r="A16" s="329" t="s">
        <v>162</v>
      </c>
      <c r="B16" s="330"/>
      <c r="C16" s="84">
        <f>SUM(C12:C15)</f>
        <v>301096240</v>
      </c>
      <c r="D16" s="85"/>
      <c r="E16" s="85"/>
    </row>
    <row r="17" spans="1:5" s="27" customFormat="1">
      <c r="A17" s="15" t="s">
        <v>222</v>
      </c>
      <c r="B17" s="15"/>
      <c r="C17" s="15"/>
      <c r="D17" s="15"/>
      <c r="E17" s="15"/>
    </row>
    <row r="18" spans="1:5" s="27" customFormat="1" ht="19.5" customHeight="1">
      <c r="A18" s="66" t="s">
        <v>147</v>
      </c>
      <c r="B18" s="66" t="s">
        <v>55</v>
      </c>
      <c r="C18" s="66" t="s">
        <v>143</v>
      </c>
      <c r="D18" s="66" t="s">
        <v>299</v>
      </c>
      <c r="E18" s="66" t="s">
        <v>178</v>
      </c>
    </row>
    <row r="19" spans="1:5" s="27" customFormat="1" ht="19.5" customHeight="1">
      <c r="A19" s="80">
        <v>1</v>
      </c>
      <c r="B19" s="69" t="s">
        <v>157</v>
      </c>
      <c r="C19" s="81">
        <v>71185080</v>
      </c>
      <c r="D19" s="328" t="s">
        <v>389</v>
      </c>
      <c r="E19" s="328" t="s">
        <v>386</v>
      </c>
    </row>
    <row r="20" spans="1:5" s="27" customFormat="1" ht="19.5" customHeight="1">
      <c r="A20" s="80">
        <v>2</v>
      </c>
      <c r="B20" s="69" t="s">
        <v>158</v>
      </c>
      <c r="C20" s="81">
        <v>6931960</v>
      </c>
      <c r="D20" s="322"/>
      <c r="E20" s="322"/>
    </row>
    <row r="21" spans="1:5" s="27" customFormat="1" ht="19.5" customHeight="1">
      <c r="A21" s="80">
        <v>3</v>
      </c>
      <c r="B21" s="69" t="s">
        <v>159</v>
      </c>
      <c r="C21" s="81">
        <v>5500490</v>
      </c>
      <c r="D21" s="322"/>
      <c r="E21" s="322"/>
    </row>
    <row r="22" spans="1:5" s="27" customFormat="1" ht="19.5" customHeight="1">
      <c r="A22" s="80">
        <v>4</v>
      </c>
      <c r="B22" s="69" t="s">
        <v>160</v>
      </c>
      <c r="C22" s="81">
        <v>12748140</v>
      </c>
      <c r="D22" s="323"/>
      <c r="E22" s="323"/>
    </row>
    <row r="23" spans="1:5" s="27" customFormat="1" ht="19.5" customHeight="1">
      <c r="A23" s="329" t="s">
        <v>162</v>
      </c>
      <c r="B23" s="330"/>
      <c r="C23" s="84">
        <f>SUM(C19:C22)</f>
        <v>96365670</v>
      </c>
      <c r="D23" s="85"/>
      <c r="E23" s="85"/>
    </row>
    <row r="24" spans="1:5" s="27" customFormat="1">
      <c r="A24" s="15" t="s">
        <v>223</v>
      </c>
      <c r="B24" s="15"/>
      <c r="C24" s="15"/>
      <c r="D24" s="15"/>
      <c r="E24" s="15"/>
    </row>
    <row r="25" spans="1:5" s="27" customFormat="1" ht="19.5" customHeight="1">
      <c r="A25" s="66" t="s">
        <v>147</v>
      </c>
      <c r="B25" s="66" t="s">
        <v>55</v>
      </c>
      <c r="C25" s="66" t="s">
        <v>143</v>
      </c>
      <c r="D25" s="66" t="s">
        <v>299</v>
      </c>
      <c r="E25" s="66" t="s">
        <v>178</v>
      </c>
    </row>
    <row r="26" spans="1:5" s="27" customFormat="1" ht="19.5" customHeight="1">
      <c r="A26" s="80">
        <v>1</v>
      </c>
      <c r="B26" s="69" t="s">
        <v>157</v>
      </c>
      <c r="C26" s="81">
        <v>231676860</v>
      </c>
      <c r="D26" s="328" t="s">
        <v>218</v>
      </c>
      <c r="E26" s="328" t="s">
        <v>386</v>
      </c>
    </row>
    <row r="27" spans="1:5" s="27" customFormat="1" ht="19.5" customHeight="1">
      <c r="A27" s="80">
        <v>2</v>
      </c>
      <c r="B27" s="69" t="s">
        <v>158</v>
      </c>
      <c r="C27" s="81">
        <v>27359510</v>
      </c>
      <c r="D27" s="322"/>
      <c r="E27" s="322"/>
    </row>
    <row r="28" spans="1:5" s="27" customFormat="1" ht="19.5" customHeight="1">
      <c r="A28" s="80">
        <v>3</v>
      </c>
      <c r="B28" s="69" t="s">
        <v>159</v>
      </c>
      <c r="C28" s="81">
        <v>24281420</v>
      </c>
      <c r="D28" s="322"/>
      <c r="E28" s="322"/>
    </row>
    <row r="29" spans="1:5" s="27" customFormat="1" ht="19.5" customHeight="1">
      <c r="A29" s="80">
        <v>4</v>
      </c>
      <c r="B29" s="69" t="s">
        <v>160</v>
      </c>
      <c r="C29" s="81">
        <v>60115680</v>
      </c>
      <c r="D29" s="323"/>
      <c r="E29" s="323"/>
    </row>
    <row r="30" spans="1:5" s="27" customFormat="1" ht="19.5" customHeight="1">
      <c r="A30" s="329" t="s">
        <v>162</v>
      </c>
      <c r="B30" s="330"/>
      <c r="C30" s="84">
        <f>SUM(C26:C29)</f>
        <v>343433470</v>
      </c>
      <c r="D30" s="85"/>
      <c r="E30" s="85"/>
    </row>
    <row r="31" spans="1:5" s="27" customFormat="1">
      <c r="A31" s="15" t="s">
        <v>387</v>
      </c>
      <c r="B31" s="15"/>
      <c r="C31" s="15"/>
      <c r="D31" s="15"/>
      <c r="E31" s="15"/>
    </row>
    <row r="32" spans="1:5" s="27" customFormat="1" ht="19.5" customHeight="1">
      <c r="A32" s="66" t="s">
        <v>147</v>
      </c>
      <c r="B32" s="66" t="s">
        <v>55</v>
      </c>
      <c r="C32" s="66" t="s">
        <v>143</v>
      </c>
      <c r="D32" s="66" t="s">
        <v>299</v>
      </c>
      <c r="E32" s="66" t="s">
        <v>178</v>
      </c>
    </row>
    <row r="33" spans="1:5" s="27" customFormat="1" ht="19.5" customHeight="1">
      <c r="A33" s="80">
        <v>1</v>
      </c>
      <c r="B33" s="69" t="s">
        <v>157</v>
      </c>
      <c r="C33" s="81">
        <v>69840210</v>
      </c>
      <c r="D33" s="328" t="s">
        <v>390</v>
      </c>
      <c r="E33" s="328" t="s">
        <v>386</v>
      </c>
    </row>
    <row r="34" spans="1:5" s="27" customFormat="1" ht="19.5" customHeight="1">
      <c r="A34" s="80">
        <v>2</v>
      </c>
      <c r="B34" s="69" t="s">
        <v>158</v>
      </c>
      <c r="C34" s="81">
        <v>8271570</v>
      </c>
      <c r="D34" s="322"/>
      <c r="E34" s="322"/>
    </row>
    <row r="35" spans="1:5" s="27" customFormat="1" ht="19.5" customHeight="1">
      <c r="A35" s="80">
        <v>3</v>
      </c>
      <c r="B35" s="69" t="s">
        <v>159</v>
      </c>
      <c r="C35" s="81">
        <v>6611120</v>
      </c>
      <c r="D35" s="322"/>
      <c r="E35" s="322"/>
    </row>
    <row r="36" spans="1:5" s="27" customFormat="1" ht="19.5" customHeight="1">
      <c r="A36" s="80">
        <v>4</v>
      </c>
      <c r="B36" s="69" t="s">
        <v>160</v>
      </c>
      <c r="C36" s="81">
        <v>16105310</v>
      </c>
      <c r="D36" s="323"/>
      <c r="E36" s="323"/>
    </row>
    <row r="37" spans="1:5" s="27" customFormat="1" ht="19.5" customHeight="1">
      <c r="A37" s="329" t="s">
        <v>162</v>
      </c>
      <c r="B37" s="330"/>
      <c r="C37" s="84">
        <f>SUM(C33:C36)</f>
        <v>100828210</v>
      </c>
      <c r="D37" s="85"/>
      <c r="E37" s="85"/>
    </row>
    <row r="38" spans="1:5" s="27" customFormat="1">
      <c r="A38" s="15" t="s">
        <v>391</v>
      </c>
      <c r="B38" s="15"/>
      <c r="C38" s="15"/>
      <c r="D38" s="15"/>
      <c r="E38" s="15"/>
    </row>
    <row r="39" spans="1:5" s="27" customFormat="1" ht="19.5" customHeight="1">
      <c r="A39" s="66" t="s">
        <v>147</v>
      </c>
      <c r="B39" s="66" t="s">
        <v>55</v>
      </c>
      <c r="C39" s="66" t="s">
        <v>143</v>
      </c>
      <c r="D39" s="66" t="s">
        <v>299</v>
      </c>
      <c r="E39" s="66" t="s">
        <v>178</v>
      </c>
    </row>
    <row r="40" spans="1:5" s="27" customFormat="1" ht="19.5" customHeight="1">
      <c r="A40" s="80">
        <v>1</v>
      </c>
      <c r="B40" s="69" t="s">
        <v>157</v>
      </c>
      <c r="C40" s="81">
        <v>25386740</v>
      </c>
      <c r="D40" s="328" t="s">
        <v>388</v>
      </c>
      <c r="E40" s="328" t="s">
        <v>386</v>
      </c>
    </row>
    <row r="41" spans="1:5" s="27" customFormat="1" ht="19.5" customHeight="1">
      <c r="A41" s="80">
        <v>2</v>
      </c>
      <c r="B41" s="69" t="s">
        <v>158</v>
      </c>
      <c r="C41" s="81">
        <v>2829400</v>
      </c>
      <c r="D41" s="322"/>
      <c r="E41" s="322"/>
    </row>
    <row r="42" spans="1:5" s="27" customFormat="1" ht="19.5" customHeight="1">
      <c r="A42" s="80">
        <v>3</v>
      </c>
      <c r="B42" s="69" t="s">
        <v>159</v>
      </c>
      <c r="C42" s="81">
        <v>2503330</v>
      </c>
      <c r="D42" s="322"/>
      <c r="E42" s="322"/>
    </row>
    <row r="43" spans="1:5" s="27" customFormat="1" ht="19.5" customHeight="1">
      <c r="A43" s="80">
        <v>4</v>
      </c>
      <c r="B43" s="69" t="s">
        <v>160</v>
      </c>
      <c r="C43" s="81">
        <v>4653360</v>
      </c>
      <c r="D43" s="323"/>
      <c r="E43" s="323"/>
    </row>
    <row r="44" spans="1:5" s="27" customFormat="1" ht="19.5" customHeight="1">
      <c r="A44" s="329" t="s">
        <v>162</v>
      </c>
      <c r="B44" s="330"/>
      <c r="C44" s="84">
        <f>SUM(C40:C43)</f>
        <v>35372830</v>
      </c>
      <c r="D44" s="85"/>
      <c r="E44" s="85"/>
    </row>
  </sheetData>
  <mergeCells count="20">
    <mergeCell ref="A30:B30"/>
    <mergeCell ref="D40:D43"/>
    <mergeCell ref="E40:E43"/>
    <mergeCell ref="A44:B44"/>
    <mergeCell ref="D33:D36"/>
    <mergeCell ref="E33:E36"/>
    <mergeCell ref="A37:B37"/>
    <mergeCell ref="D19:D22"/>
    <mergeCell ref="E19:E22"/>
    <mergeCell ref="A23:B23"/>
    <mergeCell ref="D26:D29"/>
    <mergeCell ref="A1:E1"/>
    <mergeCell ref="A2:C2"/>
    <mergeCell ref="A8:B8"/>
    <mergeCell ref="A16:B16"/>
    <mergeCell ref="D12:D15"/>
    <mergeCell ref="E12:E15"/>
    <mergeCell ref="D4:D7"/>
    <mergeCell ref="E4:E7"/>
    <mergeCell ref="E26:E29"/>
  </mergeCells>
  <phoneticPr fontId="1" type="noConversion"/>
  <pageMargins left="0.25" right="0.25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8F47-3FFF-4FDE-915A-72E7BB0AE47E}">
  <sheetPr>
    <pageSetUpPr fitToPage="1"/>
  </sheetPr>
  <dimension ref="A1:M44"/>
  <sheetViews>
    <sheetView view="pageBreakPreview" zoomScale="60" zoomScaleNormal="95" workbookViewId="0">
      <selection activeCell="F2" sqref="F2"/>
    </sheetView>
  </sheetViews>
  <sheetFormatPr defaultRowHeight="16.5"/>
  <cols>
    <col min="1" max="1" width="8.25" style="12" customWidth="1"/>
    <col min="2" max="2" width="23" style="12" customWidth="1"/>
    <col min="3" max="3" width="25" customWidth="1"/>
    <col min="4" max="4" width="16.625" style="13" customWidth="1"/>
    <col min="5" max="5" width="39.75" style="24" customWidth="1"/>
    <col min="6" max="6" width="16.125" style="24" customWidth="1"/>
    <col min="8" max="8" width="14.5" customWidth="1"/>
  </cols>
  <sheetData>
    <row r="1" spans="1:13" ht="32.25" customHeight="1">
      <c r="A1" s="294" t="s">
        <v>224</v>
      </c>
      <c r="B1" s="294"/>
      <c r="C1" s="294"/>
      <c r="D1" s="294"/>
      <c r="E1" s="294"/>
      <c r="F1" s="294"/>
    </row>
    <row r="2" spans="1:13" ht="18.75" customHeight="1">
      <c r="A2" s="246" t="s">
        <v>67</v>
      </c>
      <c r="B2" s="246"/>
      <c r="C2" s="246"/>
      <c r="D2" s="19"/>
      <c r="E2" s="23"/>
      <c r="F2" s="228" t="s">
        <v>809</v>
      </c>
      <c r="G2" s="2"/>
      <c r="H2" s="2"/>
      <c r="I2" s="2"/>
      <c r="J2" s="2"/>
      <c r="K2" s="2"/>
      <c r="L2" s="2"/>
      <c r="M2" s="2"/>
    </row>
    <row r="3" spans="1:13" s="27" customFormat="1" ht="21" customHeight="1">
      <c r="A3" s="106" t="s">
        <v>147</v>
      </c>
      <c r="B3" s="106" t="s">
        <v>55</v>
      </c>
      <c r="C3" s="106" t="s">
        <v>151</v>
      </c>
      <c r="D3" s="106" t="s">
        <v>143</v>
      </c>
      <c r="E3" s="106" t="s">
        <v>299</v>
      </c>
      <c r="F3" s="106" t="s">
        <v>178</v>
      </c>
    </row>
    <row r="4" spans="1:13" s="27" customFormat="1" ht="21" customHeight="1">
      <c r="A4" s="80">
        <v>1</v>
      </c>
      <c r="B4" s="334" t="s">
        <v>495</v>
      </c>
      <c r="C4" s="101" t="s">
        <v>500</v>
      </c>
      <c r="D4" s="107">
        <v>9290000</v>
      </c>
      <c r="E4" s="104" t="s">
        <v>499</v>
      </c>
      <c r="F4" s="341" t="s">
        <v>227</v>
      </c>
    </row>
    <row r="5" spans="1:13" s="27" customFormat="1" ht="21" customHeight="1">
      <c r="A5" s="80">
        <v>2</v>
      </c>
      <c r="B5" s="334"/>
      <c r="C5" s="101" t="s">
        <v>30</v>
      </c>
      <c r="D5" s="107">
        <v>14700000</v>
      </c>
      <c r="E5" s="104" t="s">
        <v>501</v>
      </c>
      <c r="F5" s="336"/>
    </row>
    <row r="6" spans="1:13" s="27" customFormat="1" ht="21" customHeight="1">
      <c r="A6" s="80">
        <v>3</v>
      </c>
      <c r="B6" s="334"/>
      <c r="C6" s="101" t="s">
        <v>31</v>
      </c>
      <c r="D6" s="107">
        <v>67718500</v>
      </c>
      <c r="E6" s="104" t="s">
        <v>502</v>
      </c>
      <c r="F6" s="336"/>
    </row>
    <row r="7" spans="1:13" s="27" customFormat="1" ht="21" customHeight="1">
      <c r="A7" s="80">
        <v>4</v>
      </c>
      <c r="B7" s="334"/>
      <c r="C7" s="101" t="s">
        <v>32</v>
      </c>
      <c r="D7" s="107">
        <v>13350500</v>
      </c>
      <c r="E7" s="104" t="s">
        <v>503</v>
      </c>
      <c r="F7" s="336"/>
    </row>
    <row r="8" spans="1:13" s="27" customFormat="1" ht="21" customHeight="1">
      <c r="A8" s="80">
        <v>5</v>
      </c>
      <c r="B8" s="334"/>
      <c r="C8" s="101" t="s">
        <v>33</v>
      </c>
      <c r="D8" s="107">
        <v>8650000</v>
      </c>
      <c r="E8" s="104" t="s">
        <v>504</v>
      </c>
      <c r="F8" s="337"/>
    </row>
    <row r="9" spans="1:13" s="27" customFormat="1" ht="21" customHeight="1">
      <c r="A9" s="80">
        <v>6</v>
      </c>
      <c r="B9" s="67" t="s">
        <v>34</v>
      </c>
      <c r="C9" s="101" t="s">
        <v>34</v>
      </c>
      <c r="D9" s="107">
        <v>8314730</v>
      </c>
      <c r="E9" s="104" t="s">
        <v>505</v>
      </c>
      <c r="F9" s="93" t="s">
        <v>496</v>
      </c>
    </row>
    <row r="10" spans="1:13" s="27" customFormat="1" ht="21" customHeight="1">
      <c r="A10" s="80">
        <v>7</v>
      </c>
      <c r="B10" s="338" t="s">
        <v>286</v>
      </c>
      <c r="C10" s="101" t="s">
        <v>506</v>
      </c>
      <c r="D10" s="107">
        <v>4142000</v>
      </c>
      <c r="E10" s="104" t="s">
        <v>513</v>
      </c>
      <c r="F10" s="335" t="s">
        <v>229</v>
      </c>
    </row>
    <row r="11" spans="1:13" s="27" customFormat="1" ht="21" customHeight="1">
      <c r="A11" s="80">
        <v>8</v>
      </c>
      <c r="B11" s="339"/>
      <c r="C11" s="101" t="s">
        <v>507</v>
      </c>
      <c r="D11" s="107">
        <v>2349990</v>
      </c>
      <c r="E11" s="104" t="s">
        <v>514</v>
      </c>
      <c r="F11" s="336"/>
    </row>
    <row r="12" spans="1:13" s="27" customFormat="1" ht="21" customHeight="1">
      <c r="A12" s="80">
        <v>9</v>
      </c>
      <c r="B12" s="339"/>
      <c r="C12" s="101" t="s">
        <v>508</v>
      </c>
      <c r="D12" s="107">
        <v>2600000</v>
      </c>
      <c r="E12" s="104" t="s">
        <v>515</v>
      </c>
      <c r="F12" s="336"/>
    </row>
    <row r="13" spans="1:13" s="27" customFormat="1" ht="21" customHeight="1">
      <c r="A13" s="80">
        <v>10</v>
      </c>
      <c r="B13" s="339"/>
      <c r="C13" s="101" t="s">
        <v>509</v>
      </c>
      <c r="D13" s="107">
        <v>578400</v>
      </c>
      <c r="E13" s="104" t="s">
        <v>516</v>
      </c>
      <c r="F13" s="336"/>
    </row>
    <row r="14" spans="1:13" s="27" customFormat="1" ht="21" customHeight="1">
      <c r="A14" s="80">
        <v>11</v>
      </c>
      <c r="B14" s="339"/>
      <c r="C14" s="101" t="s">
        <v>510</v>
      </c>
      <c r="D14" s="107">
        <v>15044460</v>
      </c>
      <c r="E14" s="104" t="s">
        <v>517</v>
      </c>
      <c r="F14" s="336"/>
    </row>
    <row r="15" spans="1:13" s="27" customFormat="1" ht="21" customHeight="1">
      <c r="A15" s="80">
        <v>12</v>
      </c>
      <c r="B15" s="339"/>
      <c r="C15" s="101" t="s">
        <v>511</v>
      </c>
      <c r="D15" s="107">
        <v>4387900</v>
      </c>
      <c r="E15" s="104" t="s">
        <v>518</v>
      </c>
      <c r="F15" s="336"/>
    </row>
    <row r="16" spans="1:13" s="27" customFormat="1" ht="21" customHeight="1">
      <c r="A16" s="80">
        <v>13</v>
      </c>
      <c r="B16" s="340"/>
      <c r="C16" s="101" t="s">
        <v>512</v>
      </c>
      <c r="D16" s="107">
        <v>3000000</v>
      </c>
      <c r="E16" s="104" t="s">
        <v>512</v>
      </c>
      <c r="F16" s="337"/>
    </row>
    <row r="17" spans="1:6" s="27" customFormat="1" ht="21" customHeight="1">
      <c r="A17" s="80">
        <v>14</v>
      </c>
      <c r="B17" s="338" t="s">
        <v>36</v>
      </c>
      <c r="C17" s="101" t="s">
        <v>525</v>
      </c>
      <c r="D17" s="107">
        <v>2690000</v>
      </c>
      <c r="E17" s="104" t="s">
        <v>529</v>
      </c>
      <c r="F17" s="335" t="s">
        <v>227</v>
      </c>
    </row>
    <row r="18" spans="1:6" s="27" customFormat="1" ht="21" customHeight="1">
      <c r="A18" s="80">
        <v>15</v>
      </c>
      <c r="B18" s="339"/>
      <c r="C18" s="101" t="s">
        <v>526</v>
      </c>
      <c r="D18" s="107">
        <v>1886000</v>
      </c>
      <c r="E18" s="104" t="s">
        <v>530</v>
      </c>
      <c r="F18" s="336"/>
    </row>
    <row r="19" spans="1:6" s="27" customFormat="1" ht="21" customHeight="1">
      <c r="A19" s="80">
        <v>16</v>
      </c>
      <c r="B19" s="339"/>
      <c r="C19" s="101" t="s">
        <v>527</v>
      </c>
      <c r="D19" s="107">
        <v>2688000</v>
      </c>
      <c r="E19" s="104" t="s">
        <v>529</v>
      </c>
      <c r="F19" s="336"/>
    </row>
    <row r="20" spans="1:6" s="27" customFormat="1" ht="21" customHeight="1">
      <c r="A20" s="80">
        <v>17</v>
      </c>
      <c r="B20" s="340"/>
      <c r="C20" s="101" t="s">
        <v>528</v>
      </c>
      <c r="D20" s="107">
        <v>2696000</v>
      </c>
      <c r="E20" s="104" t="s">
        <v>529</v>
      </c>
      <c r="F20" s="337"/>
    </row>
    <row r="21" spans="1:6" s="27" customFormat="1" ht="21" customHeight="1">
      <c r="A21" s="80">
        <v>18</v>
      </c>
      <c r="B21" s="338" t="s">
        <v>37</v>
      </c>
      <c r="C21" s="101" t="s">
        <v>539</v>
      </c>
      <c r="D21" s="107">
        <v>4388000</v>
      </c>
      <c r="E21" s="104" t="s">
        <v>542</v>
      </c>
      <c r="F21" s="335" t="s">
        <v>227</v>
      </c>
    </row>
    <row r="22" spans="1:6" s="27" customFormat="1" ht="21" customHeight="1">
      <c r="A22" s="80">
        <v>19</v>
      </c>
      <c r="B22" s="339"/>
      <c r="C22" s="101" t="s">
        <v>540</v>
      </c>
      <c r="D22" s="107">
        <v>2480000</v>
      </c>
      <c r="E22" s="104" t="s">
        <v>543</v>
      </c>
      <c r="F22" s="336"/>
    </row>
    <row r="23" spans="1:6" s="27" customFormat="1" ht="21" customHeight="1">
      <c r="A23" s="80">
        <v>20</v>
      </c>
      <c r="B23" s="340"/>
      <c r="C23" s="101" t="s">
        <v>541</v>
      </c>
      <c r="D23" s="107">
        <v>2510000</v>
      </c>
      <c r="E23" s="104" t="s">
        <v>544</v>
      </c>
      <c r="F23" s="337"/>
    </row>
    <row r="24" spans="1:6" s="27" customFormat="1" ht="21" customHeight="1">
      <c r="A24" s="80">
        <v>21</v>
      </c>
      <c r="B24" s="338" t="s">
        <v>38</v>
      </c>
      <c r="C24" s="101" t="s">
        <v>519</v>
      </c>
      <c r="D24" s="107">
        <v>2594120</v>
      </c>
      <c r="E24" s="104" t="s">
        <v>523</v>
      </c>
      <c r="F24" s="335" t="s">
        <v>227</v>
      </c>
    </row>
    <row r="25" spans="1:6" s="27" customFormat="1" ht="21" customHeight="1">
      <c r="A25" s="80">
        <v>22</v>
      </c>
      <c r="B25" s="339"/>
      <c r="C25" s="101" t="s">
        <v>520</v>
      </c>
      <c r="D25" s="107">
        <v>6000000</v>
      </c>
      <c r="E25" s="104" t="s">
        <v>524</v>
      </c>
      <c r="F25" s="336"/>
    </row>
    <row r="26" spans="1:6" s="27" customFormat="1" ht="21" customHeight="1">
      <c r="A26" s="80">
        <v>23</v>
      </c>
      <c r="B26" s="339"/>
      <c r="C26" s="101" t="s">
        <v>521</v>
      </c>
      <c r="D26" s="107">
        <v>4724120</v>
      </c>
      <c r="E26" s="104" t="s">
        <v>524</v>
      </c>
      <c r="F26" s="336"/>
    </row>
    <row r="27" spans="1:6" s="27" customFormat="1" ht="21" customHeight="1">
      <c r="A27" s="80">
        <v>24</v>
      </c>
      <c r="B27" s="340"/>
      <c r="C27" s="101" t="s">
        <v>522</v>
      </c>
      <c r="D27" s="107">
        <v>5700000</v>
      </c>
      <c r="E27" s="104" t="s">
        <v>524</v>
      </c>
      <c r="F27" s="337"/>
    </row>
    <row r="28" spans="1:6" s="27" customFormat="1" ht="21" customHeight="1">
      <c r="A28" s="80">
        <v>25</v>
      </c>
      <c r="B28" s="338" t="s">
        <v>39</v>
      </c>
      <c r="C28" s="101" t="s">
        <v>531</v>
      </c>
      <c r="D28" s="107">
        <v>1800000</v>
      </c>
      <c r="E28" s="104" t="s">
        <v>535</v>
      </c>
      <c r="F28" s="335" t="s">
        <v>230</v>
      </c>
    </row>
    <row r="29" spans="1:6" s="27" customFormat="1" ht="21" customHeight="1">
      <c r="A29" s="80">
        <v>26</v>
      </c>
      <c r="B29" s="339"/>
      <c r="C29" s="101" t="s">
        <v>532</v>
      </c>
      <c r="D29" s="107">
        <v>340000</v>
      </c>
      <c r="E29" s="104" t="s">
        <v>536</v>
      </c>
      <c r="F29" s="336"/>
    </row>
    <row r="30" spans="1:6" s="27" customFormat="1" ht="21" customHeight="1">
      <c r="A30" s="80">
        <v>27</v>
      </c>
      <c r="B30" s="339"/>
      <c r="C30" s="101" t="s">
        <v>533</v>
      </c>
      <c r="D30" s="107">
        <v>1734000</v>
      </c>
      <c r="E30" s="104" t="s">
        <v>537</v>
      </c>
      <c r="F30" s="336"/>
    </row>
    <row r="31" spans="1:6" s="27" customFormat="1" ht="21" customHeight="1">
      <c r="A31" s="80">
        <v>28</v>
      </c>
      <c r="B31" s="340"/>
      <c r="C31" s="101" t="s">
        <v>534</v>
      </c>
      <c r="D31" s="107">
        <v>126000</v>
      </c>
      <c r="E31" s="104" t="s">
        <v>538</v>
      </c>
      <c r="F31" s="337"/>
    </row>
    <row r="32" spans="1:6" s="27" customFormat="1" ht="21" customHeight="1">
      <c r="A32" s="80">
        <v>29</v>
      </c>
      <c r="B32" s="67" t="s">
        <v>42</v>
      </c>
      <c r="C32" s="101" t="s">
        <v>41</v>
      </c>
      <c r="D32" s="107">
        <v>6075278820</v>
      </c>
      <c r="E32" s="104" t="s">
        <v>233</v>
      </c>
      <c r="F32" s="341" t="s">
        <v>497</v>
      </c>
    </row>
    <row r="33" spans="1:6" s="27" customFormat="1" ht="21" customHeight="1">
      <c r="A33" s="80">
        <v>30</v>
      </c>
      <c r="B33" s="338" t="s">
        <v>47</v>
      </c>
      <c r="C33" s="101" t="s">
        <v>43</v>
      </c>
      <c r="D33" s="107">
        <v>910662971</v>
      </c>
      <c r="E33" s="104" t="s">
        <v>776</v>
      </c>
      <c r="F33" s="342"/>
    </row>
    <row r="34" spans="1:6" s="27" customFormat="1" ht="21" customHeight="1">
      <c r="A34" s="80">
        <v>31</v>
      </c>
      <c r="B34" s="339"/>
      <c r="C34" s="101" t="s">
        <v>44</v>
      </c>
      <c r="D34" s="107">
        <v>54646500</v>
      </c>
      <c r="E34" s="104" t="s">
        <v>232</v>
      </c>
      <c r="F34" s="342"/>
    </row>
    <row r="35" spans="1:6" s="27" customFormat="1" ht="21" customHeight="1">
      <c r="A35" s="80">
        <v>32</v>
      </c>
      <c r="B35" s="340"/>
      <c r="C35" s="101" t="s">
        <v>45</v>
      </c>
      <c r="D35" s="107">
        <v>5200000</v>
      </c>
      <c r="E35" s="104" t="s">
        <v>775</v>
      </c>
      <c r="F35" s="342"/>
    </row>
    <row r="36" spans="1:6" s="27" customFormat="1" ht="21" customHeight="1">
      <c r="A36" s="80">
        <v>33</v>
      </c>
      <c r="B36" s="67" t="s">
        <v>48</v>
      </c>
      <c r="C36" s="101" t="s">
        <v>48</v>
      </c>
      <c r="D36" s="107">
        <v>5396000</v>
      </c>
      <c r="E36" s="104" t="s">
        <v>547</v>
      </c>
      <c r="F36" s="93" t="s">
        <v>227</v>
      </c>
    </row>
    <row r="37" spans="1:6" s="27" customFormat="1" ht="21" customHeight="1">
      <c r="A37" s="80">
        <v>34</v>
      </c>
      <c r="B37" s="67" t="s">
        <v>31</v>
      </c>
      <c r="C37" s="101" t="s">
        <v>49</v>
      </c>
      <c r="D37" s="107">
        <v>9113500</v>
      </c>
      <c r="E37" s="104" t="s">
        <v>545</v>
      </c>
      <c r="F37" s="108" t="s">
        <v>231</v>
      </c>
    </row>
    <row r="38" spans="1:6" s="27" customFormat="1" ht="21" customHeight="1">
      <c r="A38" s="80">
        <v>35</v>
      </c>
      <c r="B38" s="67" t="s">
        <v>50</v>
      </c>
      <c r="C38" s="101" t="s">
        <v>50</v>
      </c>
      <c r="D38" s="107">
        <v>61800000</v>
      </c>
      <c r="E38" s="104" t="s">
        <v>546</v>
      </c>
      <c r="F38" s="93" t="s">
        <v>227</v>
      </c>
    </row>
    <row r="39" spans="1:6" s="27" customFormat="1" ht="21" customHeight="1">
      <c r="A39" s="80">
        <v>36</v>
      </c>
      <c r="B39" s="338" t="s">
        <v>54</v>
      </c>
      <c r="C39" s="101" t="s">
        <v>51</v>
      </c>
      <c r="D39" s="107">
        <v>31155810</v>
      </c>
      <c r="E39" s="104" t="s">
        <v>225</v>
      </c>
      <c r="F39" s="335" t="s">
        <v>227</v>
      </c>
    </row>
    <row r="40" spans="1:6" s="27" customFormat="1" ht="21" customHeight="1">
      <c r="A40" s="80">
        <v>37</v>
      </c>
      <c r="B40" s="339"/>
      <c r="C40" s="101" t="s">
        <v>52</v>
      </c>
      <c r="D40" s="107">
        <v>13991380</v>
      </c>
      <c r="E40" s="104" t="s">
        <v>777</v>
      </c>
      <c r="F40" s="336"/>
    </row>
    <row r="41" spans="1:6" s="27" customFormat="1" ht="21" customHeight="1">
      <c r="A41" s="80">
        <v>38</v>
      </c>
      <c r="B41" s="339"/>
      <c r="C41" s="101" t="s">
        <v>53</v>
      </c>
      <c r="D41" s="107">
        <v>20828140</v>
      </c>
      <c r="E41" s="104" t="s">
        <v>226</v>
      </c>
      <c r="F41" s="337"/>
    </row>
    <row r="42" spans="1:6" s="27" customFormat="1" ht="21" customHeight="1">
      <c r="A42" s="80">
        <v>39</v>
      </c>
      <c r="B42" s="340"/>
      <c r="C42" s="101" t="s">
        <v>35</v>
      </c>
      <c r="D42" s="107">
        <v>6026850</v>
      </c>
      <c r="E42" s="104" t="s">
        <v>498</v>
      </c>
      <c r="F42" s="93" t="s">
        <v>228</v>
      </c>
    </row>
    <row r="43" spans="1:6" s="27" customFormat="1" ht="21" customHeight="1">
      <c r="A43" s="80">
        <v>40</v>
      </c>
      <c r="B43" s="67" t="s">
        <v>294</v>
      </c>
      <c r="C43" s="101" t="s">
        <v>294</v>
      </c>
      <c r="D43" s="107">
        <v>168713744</v>
      </c>
      <c r="E43" s="104" t="s">
        <v>548</v>
      </c>
      <c r="F43" s="93" t="s">
        <v>228</v>
      </c>
    </row>
    <row r="44" spans="1:6" s="29" customFormat="1" ht="21" customHeight="1">
      <c r="A44" s="318" t="s">
        <v>145</v>
      </c>
      <c r="B44" s="319"/>
      <c r="C44" s="320"/>
      <c r="D44" s="72">
        <f>SUM(D4:D43)</f>
        <v>7559296435</v>
      </c>
      <c r="E44" s="118"/>
      <c r="F44" s="118"/>
    </row>
  </sheetData>
  <mergeCells count="19">
    <mergeCell ref="A1:F1"/>
    <mergeCell ref="A2:C2"/>
    <mergeCell ref="F4:F8"/>
    <mergeCell ref="A44:C44"/>
    <mergeCell ref="B4:B8"/>
    <mergeCell ref="F39:F41"/>
    <mergeCell ref="B10:B16"/>
    <mergeCell ref="B39:B42"/>
    <mergeCell ref="B33:B35"/>
    <mergeCell ref="F10:F16"/>
    <mergeCell ref="B24:B27"/>
    <mergeCell ref="B21:B23"/>
    <mergeCell ref="F21:F23"/>
    <mergeCell ref="F32:F35"/>
    <mergeCell ref="F24:F27"/>
    <mergeCell ref="B17:B20"/>
    <mergeCell ref="F17:F20"/>
    <mergeCell ref="B28:B31"/>
    <mergeCell ref="F28:F31"/>
  </mergeCells>
  <phoneticPr fontId="1" type="noConversion"/>
  <pageMargins left="0.25" right="0.25" top="0.75" bottom="0.75" header="0.3" footer="0.3"/>
  <pageSetup paperSize="9" scale="7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6E38-276E-425D-96B1-7A84A9BFF240}">
  <sheetPr>
    <pageSetUpPr fitToPage="1"/>
  </sheetPr>
  <dimension ref="A1:M12"/>
  <sheetViews>
    <sheetView view="pageBreakPreview" zoomScale="60" zoomScaleNormal="100" workbookViewId="0">
      <selection activeCell="D7" sqref="D7"/>
    </sheetView>
  </sheetViews>
  <sheetFormatPr defaultRowHeight="16.5"/>
  <cols>
    <col min="1" max="1" width="7.125" customWidth="1"/>
    <col min="2" max="2" width="16.875" customWidth="1"/>
    <col min="3" max="3" width="17.125" customWidth="1"/>
    <col min="4" max="4" width="13.625" style="13" customWidth="1"/>
    <col min="5" max="5" width="30.375" customWidth="1"/>
    <col min="6" max="6" width="30" customWidth="1"/>
  </cols>
  <sheetData>
    <row r="1" spans="1:13" ht="26.25">
      <c r="A1" s="294" t="s">
        <v>234</v>
      </c>
      <c r="B1" s="294"/>
      <c r="C1" s="294"/>
      <c r="D1" s="294"/>
      <c r="E1" s="294"/>
      <c r="F1" s="294"/>
    </row>
    <row r="2" spans="1:13" ht="20.25" customHeight="1">
      <c r="A2" s="246" t="s">
        <v>67</v>
      </c>
      <c r="B2" s="246"/>
      <c r="C2" s="246"/>
      <c r="D2" s="19"/>
      <c r="E2" s="23"/>
      <c r="F2" s="228" t="s">
        <v>809</v>
      </c>
      <c r="G2" s="2"/>
      <c r="H2" s="2"/>
      <c r="I2" s="2"/>
      <c r="J2" s="2"/>
      <c r="K2" s="2"/>
      <c r="L2" s="2"/>
      <c r="M2" s="2"/>
    </row>
    <row r="3" spans="1:13" s="27" customFormat="1" ht="19.5" customHeight="1">
      <c r="A3" s="105" t="s">
        <v>148</v>
      </c>
      <c r="B3" s="105" t="s">
        <v>156</v>
      </c>
      <c r="C3" s="105" t="s">
        <v>152</v>
      </c>
      <c r="D3" s="114" t="s">
        <v>153</v>
      </c>
      <c r="E3" s="105" t="s">
        <v>154</v>
      </c>
      <c r="F3" s="105" t="s">
        <v>196</v>
      </c>
    </row>
    <row r="4" spans="1:13" s="27" customFormat="1" ht="32.25" customHeight="1">
      <c r="A4" s="80">
        <v>1</v>
      </c>
      <c r="B4" s="321" t="s">
        <v>163</v>
      </c>
      <c r="C4" s="100" t="s">
        <v>19</v>
      </c>
      <c r="D4" s="110">
        <v>3604610</v>
      </c>
      <c r="E4" s="111" t="s">
        <v>550</v>
      </c>
      <c r="F4" s="104" t="s">
        <v>235</v>
      </c>
    </row>
    <row r="5" spans="1:13" s="27" customFormat="1" ht="31.5" customHeight="1">
      <c r="A5" s="80">
        <v>2</v>
      </c>
      <c r="B5" s="323"/>
      <c r="C5" s="100" t="s">
        <v>20</v>
      </c>
      <c r="D5" s="110">
        <v>3498050</v>
      </c>
      <c r="E5" s="69" t="s">
        <v>551</v>
      </c>
      <c r="F5" s="104" t="s">
        <v>778</v>
      </c>
    </row>
    <row r="6" spans="1:13" s="27" customFormat="1" ht="50.25" customHeight="1">
      <c r="A6" s="80">
        <v>3</v>
      </c>
      <c r="B6" s="321" t="s">
        <v>164</v>
      </c>
      <c r="C6" s="100" t="s">
        <v>22</v>
      </c>
      <c r="D6" s="110">
        <v>600000</v>
      </c>
      <c r="E6" s="111" t="s">
        <v>553</v>
      </c>
      <c r="F6" s="104" t="s">
        <v>779</v>
      </c>
    </row>
    <row r="7" spans="1:13" s="27" customFormat="1" ht="99.75" customHeight="1">
      <c r="A7" s="80">
        <v>4</v>
      </c>
      <c r="B7" s="322"/>
      <c r="C7" s="100" t="s">
        <v>23</v>
      </c>
      <c r="D7" s="110">
        <v>49092090</v>
      </c>
      <c r="E7" s="111" t="s">
        <v>555</v>
      </c>
      <c r="F7" s="112" t="s">
        <v>781</v>
      </c>
      <c r="J7" s="104"/>
    </row>
    <row r="8" spans="1:13" s="27" customFormat="1" ht="54.75" customHeight="1">
      <c r="A8" s="80">
        <v>5</v>
      </c>
      <c r="B8" s="322"/>
      <c r="C8" s="100" t="s">
        <v>24</v>
      </c>
      <c r="D8" s="110">
        <v>25410526</v>
      </c>
      <c r="E8" s="111" t="s">
        <v>556</v>
      </c>
      <c r="F8" s="111" t="s">
        <v>552</v>
      </c>
    </row>
    <row r="9" spans="1:13" s="27" customFormat="1" ht="65.25" customHeight="1">
      <c r="A9" s="80">
        <v>6</v>
      </c>
      <c r="B9" s="322"/>
      <c r="C9" s="100" t="s">
        <v>25</v>
      </c>
      <c r="D9" s="110">
        <v>1614020</v>
      </c>
      <c r="E9" s="111" t="s">
        <v>557</v>
      </c>
      <c r="F9" s="112" t="s">
        <v>236</v>
      </c>
    </row>
    <row r="10" spans="1:13" s="27" customFormat="1" ht="39" customHeight="1">
      <c r="A10" s="80">
        <v>7</v>
      </c>
      <c r="B10" s="322"/>
      <c r="C10" s="100" t="s">
        <v>26</v>
      </c>
      <c r="D10" s="110">
        <v>737900</v>
      </c>
      <c r="E10" s="111" t="s">
        <v>558</v>
      </c>
      <c r="F10" s="112" t="s">
        <v>237</v>
      </c>
    </row>
    <row r="11" spans="1:13" s="27" customFormat="1" ht="36.75" customHeight="1">
      <c r="A11" s="80">
        <v>8</v>
      </c>
      <c r="B11" s="323"/>
      <c r="C11" s="100" t="s">
        <v>27</v>
      </c>
      <c r="D11" s="110">
        <v>2099800</v>
      </c>
      <c r="E11" s="111" t="s">
        <v>554</v>
      </c>
      <c r="F11" s="112" t="s">
        <v>780</v>
      </c>
    </row>
    <row r="12" spans="1:13" s="27" customFormat="1" ht="24" customHeight="1">
      <c r="A12" s="329" t="s">
        <v>162</v>
      </c>
      <c r="B12" s="330"/>
      <c r="C12" s="85"/>
      <c r="D12" s="117">
        <f>SUM(D4:D11)</f>
        <v>86656996</v>
      </c>
      <c r="E12" s="85"/>
      <c r="F12" s="85"/>
    </row>
  </sheetData>
  <mergeCells count="5">
    <mergeCell ref="A1:F1"/>
    <mergeCell ref="A2:C2"/>
    <mergeCell ref="B6:B11"/>
    <mergeCell ref="A12:B12"/>
    <mergeCell ref="B4:B5"/>
  </mergeCells>
  <phoneticPr fontId="1" type="noConversion"/>
  <pageMargins left="0.25" right="0.25" top="0.75" bottom="0.75" header="0.3" footer="0.3"/>
  <pageSetup paperSize="9" scale="7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7124-A48B-4DC4-8741-52B79672BC1E}">
  <sheetPr>
    <pageSetUpPr fitToPage="1"/>
  </sheetPr>
  <dimension ref="A1:M6"/>
  <sheetViews>
    <sheetView view="pageBreakPreview" zoomScale="60" zoomScaleNormal="100" workbookViewId="0">
      <selection activeCell="F10" sqref="F10"/>
    </sheetView>
  </sheetViews>
  <sheetFormatPr defaultRowHeight="16.5"/>
  <cols>
    <col min="1" max="1" width="7.125" customWidth="1"/>
    <col min="2" max="2" width="16.875" customWidth="1"/>
    <col min="3" max="3" width="17.125" customWidth="1"/>
    <col min="4" max="4" width="13.625" style="13" customWidth="1"/>
    <col min="5" max="5" width="30.375" customWidth="1"/>
    <col min="6" max="6" width="30" customWidth="1"/>
  </cols>
  <sheetData>
    <row r="1" spans="1:13" ht="30.75" customHeight="1">
      <c r="A1" s="294" t="s">
        <v>549</v>
      </c>
      <c r="B1" s="294"/>
      <c r="C1" s="294"/>
      <c r="D1" s="294"/>
      <c r="E1" s="294"/>
      <c r="F1" s="294"/>
    </row>
    <row r="2" spans="1:13" ht="22.5" customHeight="1">
      <c r="A2" s="246" t="s">
        <v>67</v>
      </c>
      <c r="B2" s="246"/>
      <c r="C2" s="246"/>
      <c r="D2" s="19"/>
      <c r="E2" s="23"/>
      <c r="F2" s="229" t="s">
        <v>809</v>
      </c>
      <c r="G2" s="2"/>
      <c r="H2" s="2"/>
      <c r="I2" s="2"/>
      <c r="J2" s="2"/>
      <c r="K2" s="2"/>
      <c r="L2" s="2"/>
      <c r="M2" s="2"/>
    </row>
    <row r="3" spans="1:13" s="27" customFormat="1" ht="22.5" customHeight="1">
      <c r="A3" s="105" t="s">
        <v>148</v>
      </c>
      <c r="B3" s="105" t="s">
        <v>156</v>
      </c>
      <c r="C3" s="105" t="s">
        <v>152</v>
      </c>
      <c r="D3" s="114" t="s">
        <v>153</v>
      </c>
      <c r="E3" s="105" t="s">
        <v>154</v>
      </c>
      <c r="F3" s="105" t="s">
        <v>196</v>
      </c>
    </row>
    <row r="4" spans="1:13" s="27" customFormat="1" ht="34.5" customHeight="1">
      <c r="A4" s="80">
        <v>1</v>
      </c>
      <c r="B4" s="321" t="s">
        <v>282</v>
      </c>
      <c r="C4" s="86" t="s">
        <v>282</v>
      </c>
      <c r="D4" s="109">
        <v>1800813</v>
      </c>
      <c r="E4" s="111" t="s">
        <v>560</v>
      </c>
      <c r="F4" s="335" t="s">
        <v>561</v>
      </c>
    </row>
    <row r="5" spans="1:13" s="27" customFormat="1" ht="39" customHeight="1">
      <c r="A5" s="80">
        <v>2</v>
      </c>
      <c r="B5" s="323"/>
      <c r="C5" s="86" t="s">
        <v>283</v>
      </c>
      <c r="D5" s="109">
        <v>1943400</v>
      </c>
      <c r="E5" s="111" t="s">
        <v>559</v>
      </c>
      <c r="F5" s="337"/>
    </row>
    <row r="6" spans="1:13" s="27" customFormat="1" ht="24" customHeight="1">
      <c r="A6" s="329" t="s">
        <v>162</v>
      </c>
      <c r="B6" s="330"/>
      <c r="C6" s="85"/>
      <c r="D6" s="117">
        <f>SUM(D4:D5)</f>
        <v>3744213</v>
      </c>
      <c r="E6" s="85"/>
      <c r="F6" s="85"/>
    </row>
  </sheetData>
  <mergeCells count="5">
    <mergeCell ref="A1:F1"/>
    <mergeCell ref="A2:C2"/>
    <mergeCell ref="B4:B5"/>
    <mergeCell ref="A6:B6"/>
    <mergeCell ref="F4:F5"/>
  </mergeCells>
  <phoneticPr fontId="1" type="noConversion"/>
  <pageMargins left="0.25" right="0.25" top="0.75" bottom="0.75" header="0.3" footer="0.3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BB49-5DFF-4540-BEAA-C4702AF136D6}">
  <dimension ref="A2"/>
  <sheetViews>
    <sheetView workbookViewId="0">
      <selection activeCell="H19" sqref="H19"/>
    </sheetView>
  </sheetViews>
  <sheetFormatPr defaultRowHeight="16.5"/>
  <sheetData>
    <row r="2" spans="1:1">
      <c r="A2" t="s">
        <v>269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FE22-DE4E-4C98-AB4C-D5E5F4967AEF}">
  <sheetPr>
    <pageSetUpPr fitToPage="1"/>
  </sheetPr>
  <dimension ref="A1:L57"/>
  <sheetViews>
    <sheetView view="pageBreakPreview" zoomScale="60" zoomScaleNormal="100" workbookViewId="0">
      <selection activeCell="I9" sqref="I9"/>
    </sheetView>
  </sheetViews>
  <sheetFormatPr defaultRowHeight="16.5"/>
  <cols>
    <col min="1" max="3" width="14.25" customWidth="1"/>
    <col min="4" max="4" width="8.125" customWidth="1"/>
    <col min="5" max="5" width="14.75" customWidth="1"/>
    <col min="6" max="6" width="14.25" customWidth="1"/>
    <col min="7" max="7" width="15.75" customWidth="1"/>
    <col min="8" max="8" width="14.25" customWidth="1"/>
  </cols>
  <sheetData>
    <row r="1" spans="1:12" ht="27.75" customHeight="1">
      <c r="A1" s="262" t="s">
        <v>212</v>
      </c>
      <c r="B1" s="263"/>
      <c r="C1" s="263"/>
      <c r="D1" s="263"/>
      <c r="E1" s="263"/>
      <c r="F1" s="263"/>
      <c r="G1" s="263"/>
      <c r="H1" s="264"/>
    </row>
    <row r="2" spans="1:12" ht="21" customHeight="1">
      <c r="A2" s="246" t="s">
        <v>67</v>
      </c>
      <c r="B2" s="246"/>
      <c r="C2" s="246"/>
      <c r="D2" s="65"/>
      <c r="E2" s="65"/>
      <c r="F2" s="2"/>
      <c r="G2" s="2"/>
      <c r="H2" s="228" t="s">
        <v>809</v>
      </c>
      <c r="I2" s="2"/>
      <c r="J2" s="2"/>
      <c r="K2" s="2"/>
      <c r="L2" s="2"/>
    </row>
    <row r="3" spans="1:12" ht="29.25" customHeight="1">
      <c r="A3" s="285" t="s">
        <v>0</v>
      </c>
      <c r="B3" s="286"/>
      <c r="C3" s="287"/>
      <c r="D3" s="283" t="s">
        <v>55</v>
      </c>
      <c r="E3" s="283" t="s">
        <v>56</v>
      </c>
      <c r="F3" s="283" t="s">
        <v>57</v>
      </c>
      <c r="G3" s="283" t="s">
        <v>58</v>
      </c>
      <c r="H3" s="283" t="s">
        <v>59</v>
      </c>
    </row>
    <row r="4" spans="1:12">
      <c r="A4" s="74" t="s">
        <v>2</v>
      </c>
      <c r="B4" s="74" t="s">
        <v>3</v>
      </c>
      <c r="C4" s="74" t="s">
        <v>4</v>
      </c>
      <c r="D4" s="284"/>
      <c r="E4" s="284"/>
      <c r="F4" s="284"/>
      <c r="G4" s="284"/>
      <c r="H4" s="284"/>
      <c r="I4" s="2"/>
      <c r="J4" s="2"/>
      <c r="K4" s="2"/>
      <c r="L4" s="2"/>
    </row>
    <row r="5" spans="1:12" s="24" customFormat="1">
      <c r="A5" s="288" t="s">
        <v>7</v>
      </c>
      <c r="B5" s="288" t="s">
        <v>7</v>
      </c>
      <c r="C5" s="277" t="s">
        <v>5</v>
      </c>
      <c r="D5" s="75" t="s">
        <v>60</v>
      </c>
      <c r="E5" s="76">
        <v>0</v>
      </c>
      <c r="F5" s="76">
        <v>1598866321</v>
      </c>
      <c r="G5" s="76">
        <v>0</v>
      </c>
      <c r="H5" s="76">
        <v>1598866321</v>
      </c>
    </row>
    <row r="6" spans="1:12" s="24" customFormat="1">
      <c r="A6" s="289"/>
      <c r="B6" s="289"/>
      <c r="C6" s="278"/>
      <c r="D6" s="75" t="s">
        <v>61</v>
      </c>
      <c r="E6" s="76">
        <v>0</v>
      </c>
      <c r="F6" s="76">
        <v>1598866321</v>
      </c>
      <c r="G6" s="76">
        <v>0</v>
      </c>
      <c r="H6" s="76">
        <v>1598866321</v>
      </c>
    </row>
    <row r="7" spans="1:12" s="24" customFormat="1">
      <c r="A7" s="290"/>
      <c r="B7" s="290"/>
      <c r="C7" s="279"/>
      <c r="D7" s="75" t="s">
        <v>1</v>
      </c>
      <c r="E7" s="76">
        <v>0</v>
      </c>
      <c r="F7" s="76">
        <v>0</v>
      </c>
      <c r="G7" s="76">
        <v>0</v>
      </c>
      <c r="H7" s="76">
        <v>0</v>
      </c>
    </row>
    <row r="8" spans="1:12" s="24" customFormat="1">
      <c r="A8" s="288" t="s">
        <v>7</v>
      </c>
      <c r="B8" s="288" t="s">
        <v>7</v>
      </c>
      <c r="C8" s="277" t="s">
        <v>6</v>
      </c>
      <c r="D8" s="75" t="s">
        <v>60</v>
      </c>
      <c r="E8" s="76">
        <v>0</v>
      </c>
      <c r="F8" s="76">
        <v>12696000</v>
      </c>
      <c r="G8" s="76">
        <v>0</v>
      </c>
      <c r="H8" s="76">
        <v>12696000</v>
      </c>
    </row>
    <row r="9" spans="1:12" s="24" customFormat="1">
      <c r="A9" s="289"/>
      <c r="B9" s="289"/>
      <c r="C9" s="278"/>
      <c r="D9" s="75" t="s">
        <v>61</v>
      </c>
      <c r="E9" s="76">
        <v>0</v>
      </c>
      <c r="F9" s="76">
        <v>10580743</v>
      </c>
      <c r="G9" s="76">
        <v>0</v>
      </c>
      <c r="H9" s="76">
        <v>10580743</v>
      </c>
    </row>
    <row r="10" spans="1:12" s="24" customFormat="1">
      <c r="A10" s="290"/>
      <c r="B10" s="290"/>
      <c r="C10" s="279"/>
      <c r="D10" s="75" t="s">
        <v>1</v>
      </c>
      <c r="E10" s="76">
        <v>0</v>
      </c>
      <c r="F10" s="76">
        <v>2115257</v>
      </c>
      <c r="G10" s="76">
        <v>0</v>
      </c>
      <c r="H10" s="76">
        <v>2115257</v>
      </c>
    </row>
    <row r="11" spans="1:12" s="24" customFormat="1">
      <c r="A11" s="291" t="s">
        <v>7</v>
      </c>
      <c r="B11" s="280" t="s">
        <v>270</v>
      </c>
      <c r="C11" s="265"/>
      <c r="D11" s="176" t="s">
        <v>60</v>
      </c>
      <c r="E11" s="177">
        <v>0</v>
      </c>
      <c r="F11" s="177">
        <v>1611562321</v>
      </c>
      <c r="G11" s="177">
        <v>0</v>
      </c>
      <c r="H11" s="177">
        <v>1611562321</v>
      </c>
    </row>
    <row r="12" spans="1:12" s="24" customFormat="1">
      <c r="A12" s="292"/>
      <c r="B12" s="281"/>
      <c r="C12" s="266"/>
      <c r="D12" s="176" t="s">
        <v>61</v>
      </c>
      <c r="E12" s="177">
        <v>0</v>
      </c>
      <c r="F12" s="177">
        <v>1609447064</v>
      </c>
      <c r="G12" s="177">
        <v>0</v>
      </c>
      <c r="H12" s="177">
        <v>1609447064</v>
      </c>
    </row>
    <row r="13" spans="1:12" s="24" customFormat="1">
      <c r="A13" s="293"/>
      <c r="B13" s="282"/>
      <c r="C13" s="267"/>
      <c r="D13" s="176" t="s">
        <v>1</v>
      </c>
      <c r="E13" s="177">
        <v>0</v>
      </c>
      <c r="F13" s="177">
        <v>2115257</v>
      </c>
      <c r="G13" s="177">
        <v>0</v>
      </c>
      <c r="H13" s="177">
        <v>2115257</v>
      </c>
    </row>
    <row r="14" spans="1:12" s="24" customFormat="1">
      <c r="A14" s="280" t="s">
        <v>271</v>
      </c>
      <c r="B14" s="265"/>
      <c r="C14" s="265"/>
      <c r="D14" s="176" t="s">
        <v>60</v>
      </c>
      <c r="E14" s="177">
        <v>0</v>
      </c>
      <c r="F14" s="177">
        <v>1611562321</v>
      </c>
      <c r="G14" s="177">
        <v>0</v>
      </c>
      <c r="H14" s="177">
        <v>1611562321</v>
      </c>
    </row>
    <row r="15" spans="1:12" s="24" customFormat="1">
      <c r="A15" s="281"/>
      <c r="B15" s="266"/>
      <c r="C15" s="266"/>
      <c r="D15" s="176" t="s">
        <v>61</v>
      </c>
      <c r="E15" s="177">
        <v>0</v>
      </c>
      <c r="F15" s="177">
        <v>1609447064</v>
      </c>
      <c r="G15" s="177">
        <v>0</v>
      </c>
      <c r="H15" s="177">
        <v>1609447064</v>
      </c>
    </row>
    <row r="16" spans="1:12" s="24" customFormat="1">
      <c r="A16" s="282"/>
      <c r="B16" s="267"/>
      <c r="C16" s="267"/>
      <c r="D16" s="176" t="s">
        <v>1</v>
      </c>
      <c r="E16" s="177">
        <v>0</v>
      </c>
      <c r="F16" s="177">
        <v>2115257</v>
      </c>
      <c r="G16" s="177">
        <v>0</v>
      </c>
      <c r="H16" s="177">
        <v>2115257</v>
      </c>
    </row>
    <row r="17" spans="1:8" s="24" customFormat="1">
      <c r="A17" s="288" t="s">
        <v>11</v>
      </c>
      <c r="B17" s="288" t="s">
        <v>11</v>
      </c>
      <c r="C17" s="277" t="s">
        <v>8</v>
      </c>
      <c r="D17" s="75" t="s">
        <v>60</v>
      </c>
      <c r="E17" s="76">
        <v>5111056000</v>
      </c>
      <c r="F17" s="76">
        <v>0</v>
      </c>
      <c r="G17" s="76">
        <v>0</v>
      </c>
      <c r="H17" s="76">
        <v>5111056000</v>
      </c>
    </row>
    <row r="18" spans="1:8" s="24" customFormat="1">
      <c r="A18" s="289"/>
      <c r="B18" s="289"/>
      <c r="C18" s="278"/>
      <c r="D18" s="75" t="s">
        <v>61</v>
      </c>
      <c r="E18" s="76">
        <v>4691057008</v>
      </c>
      <c r="F18" s="76">
        <v>0</v>
      </c>
      <c r="G18" s="76">
        <v>0</v>
      </c>
      <c r="H18" s="76">
        <v>4691057008</v>
      </c>
    </row>
    <row r="19" spans="1:8" s="24" customFormat="1">
      <c r="A19" s="290"/>
      <c r="B19" s="290"/>
      <c r="C19" s="279"/>
      <c r="D19" s="75" t="s">
        <v>1</v>
      </c>
      <c r="E19" s="76">
        <v>419998992</v>
      </c>
      <c r="F19" s="76">
        <v>0</v>
      </c>
      <c r="G19" s="76">
        <v>0</v>
      </c>
      <c r="H19" s="76">
        <v>419998992</v>
      </c>
    </row>
    <row r="20" spans="1:8" s="24" customFormat="1">
      <c r="A20" s="288" t="s">
        <v>11</v>
      </c>
      <c r="B20" s="288" t="s">
        <v>11</v>
      </c>
      <c r="C20" s="277" t="s">
        <v>9</v>
      </c>
      <c r="D20" s="75" t="s">
        <v>60</v>
      </c>
      <c r="E20" s="76">
        <v>1244498000</v>
      </c>
      <c r="F20" s="76">
        <v>0</v>
      </c>
      <c r="G20" s="76">
        <v>0</v>
      </c>
      <c r="H20" s="76">
        <v>1244498000</v>
      </c>
    </row>
    <row r="21" spans="1:8" s="24" customFormat="1">
      <c r="A21" s="289"/>
      <c r="B21" s="289"/>
      <c r="C21" s="278"/>
      <c r="D21" s="75" t="s">
        <v>61</v>
      </c>
      <c r="E21" s="76">
        <v>1157507496</v>
      </c>
      <c r="F21" s="76">
        <v>0</v>
      </c>
      <c r="G21" s="76">
        <v>0</v>
      </c>
      <c r="H21" s="76">
        <v>1157507496</v>
      </c>
    </row>
    <row r="22" spans="1:8" s="24" customFormat="1">
      <c r="A22" s="290"/>
      <c r="B22" s="290"/>
      <c r="C22" s="279"/>
      <c r="D22" s="75" t="s">
        <v>1</v>
      </c>
      <c r="E22" s="76">
        <v>86990504</v>
      </c>
      <c r="F22" s="76">
        <v>0</v>
      </c>
      <c r="G22" s="76">
        <v>0</v>
      </c>
      <c r="H22" s="76">
        <v>86990504</v>
      </c>
    </row>
    <row r="23" spans="1:8" s="24" customFormat="1">
      <c r="A23" s="288" t="s">
        <v>11</v>
      </c>
      <c r="B23" s="288" t="s">
        <v>11</v>
      </c>
      <c r="C23" s="277" t="s">
        <v>10</v>
      </c>
      <c r="D23" s="75" t="s">
        <v>60</v>
      </c>
      <c r="E23" s="76">
        <v>1824598850</v>
      </c>
      <c r="F23" s="76">
        <v>0</v>
      </c>
      <c r="G23" s="76">
        <v>0</v>
      </c>
      <c r="H23" s="76">
        <v>1824598850</v>
      </c>
    </row>
    <row r="24" spans="1:8" s="24" customFormat="1">
      <c r="A24" s="289"/>
      <c r="B24" s="289"/>
      <c r="C24" s="278"/>
      <c r="D24" s="75" t="s">
        <v>61</v>
      </c>
      <c r="E24" s="76">
        <v>1821588346</v>
      </c>
      <c r="F24" s="76">
        <v>0</v>
      </c>
      <c r="G24" s="76">
        <v>0</v>
      </c>
      <c r="H24" s="76">
        <v>1821588346</v>
      </c>
    </row>
    <row r="25" spans="1:8" s="24" customFormat="1">
      <c r="A25" s="290"/>
      <c r="B25" s="290"/>
      <c r="C25" s="279"/>
      <c r="D25" s="75" t="s">
        <v>1</v>
      </c>
      <c r="E25" s="76">
        <v>3010504</v>
      </c>
      <c r="F25" s="76">
        <v>0</v>
      </c>
      <c r="G25" s="76">
        <v>0</v>
      </c>
      <c r="H25" s="76">
        <v>3010504</v>
      </c>
    </row>
    <row r="26" spans="1:8" s="24" customFormat="1">
      <c r="A26" s="291" t="s">
        <v>11</v>
      </c>
      <c r="B26" s="280" t="s">
        <v>272</v>
      </c>
      <c r="C26" s="265"/>
      <c r="D26" s="176" t="s">
        <v>60</v>
      </c>
      <c r="E26" s="177">
        <v>8180152850</v>
      </c>
      <c r="F26" s="177">
        <v>0</v>
      </c>
      <c r="G26" s="177">
        <v>0</v>
      </c>
      <c r="H26" s="177">
        <v>8180152850</v>
      </c>
    </row>
    <row r="27" spans="1:8" s="24" customFormat="1">
      <c r="A27" s="292"/>
      <c r="B27" s="281"/>
      <c r="C27" s="266"/>
      <c r="D27" s="176" t="s">
        <v>61</v>
      </c>
      <c r="E27" s="177">
        <v>7670152850</v>
      </c>
      <c r="F27" s="177">
        <v>0</v>
      </c>
      <c r="G27" s="177">
        <v>0</v>
      </c>
      <c r="H27" s="177">
        <v>7670152850</v>
      </c>
    </row>
    <row r="28" spans="1:8" s="24" customFormat="1">
      <c r="A28" s="293"/>
      <c r="B28" s="282"/>
      <c r="C28" s="267"/>
      <c r="D28" s="176" t="s">
        <v>1</v>
      </c>
      <c r="E28" s="177">
        <v>510000000</v>
      </c>
      <c r="F28" s="177">
        <v>0</v>
      </c>
      <c r="G28" s="177">
        <v>0</v>
      </c>
      <c r="H28" s="177">
        <v>510000000</v>
      </c>
    </row>
    <row r="29" spans="1:8" s="24" customFormat="1">
      <c r="A29" s="280" t="s">
        <v>273</v>
      </c>
      <c r="B29" s="265"/>
      <c r="C29" s="265"/>
      <c r="D29" s="176" t="s">
        <v>60</v>
      </c>
      <c r="E29" s="177">
        <v>8180152850</v>
      </c>
      <c r="F29" s="177">
        <v>0</v>
      </c>
      <c r="G29" s="177">
        <v>0</v>
      </c>
      <c r="H29" s="177">
        <v>8180152850</v>
      </c>
    </row>
    <row r="30" spans="1:8" s="24" customFormat="1">
      <c r="A30" s="281"/>
      <c r="B30" s="266"/>
      <c r="C30" s="266"/>
      <c r="D30" s="176" t="s">
        <v>61</v>
      </c>
      <c r="E30" s="177">
        <v>7670152850</v>
      </c>
      <c r="F30" s="177">
        <v>0</v>
      </c>
      <c r="G30" s="177">
        <v>0</v>
      </c>
      <c r="H30" s="177">
        <v>7670152850</v>
      </c>
    </row>
    <row r="31" spans="1:8" s="24" customFormat="1">
      <c r="A31" s="282"/>
      <c r="B31" s="267"/>
      <c r="C31" s="267"/>
      <c r="D31" s="176" t="s">
        <v>1</v>
      </c>
      <c r="E31" s="177">
        <v>510000000</v>
      </c>
      <c r="F31" s="177">
        <v>0</v>
      </c>
      <c r="G31" s="177">
        <v>0</v>
      </c>
      <c r="H31" s="177">
        <v>510000000</v>
      </c>
    </row>
    <row r="32" spans="1:8" s="24" customFormat="1">
      <c r="A32" s="288" t="s">
        <v>13</v>
      </c>
      <c r="B32" s="288" t="s">
        <v>13</v>
      </c>
      <c r="C32" s="277" t="s">
        <v>12</v>
      </c>
      <c r="D32" s="75" t="s">
        <v>60</v>
      </c>
      <c r="E32" s="76">
        <v>0</v>
      </c>
      <c r="F32" s="76">
        <v>0</v>
      </c>
      <c r="G32" s="76">
        <v>0</v>
      </c>
      <c r="H32" s="76">
        <v>0</v>
      </c>
    </row>
    <row r="33" spans="1:8" s="24" customFormat="1">
      <c r="A33" s="289"/>
      <c r="B33" s="289"/>
      <c r="C33" s="278"/>
      <c r="D33" s="75" t="s">
        <v>61</v>
      </c>
      <c r="E33" s="76">
        <v>0</v>
      </c>
      <c r="F33" s="76">
        <v>1800724</v>
      </c>
      <c r="G33" s="76">
        <v>0</v>
      </c>
      <c r="H33" s="76">
        <v>1800724</v>
      </c>
    </row>
    <row r="34" spans="1:8" s="24" customFormat="1">
      <c r="A34" s="290"/>
      <c r="B34" s="290"/>
      <c r="C34" s="279"/>
      <c r="D34" s="75" t="s">
        <v>1</v>
      </c>
      <c r="E34" s="76">
        <v>0</v>
      </c>
      <c r="F34" s="76">
        <v>-1800724</v>
      </c>
      <c r="G34" s="76">
        <v>0</v>
      </c>
      <c r="H34" s="76">
        <v>-1800724</v>
      </c>
    </row>
    <row r="35" spans="1:8" s="24" customFormat="1">
      <c r="A35" s="291" t="s">
        <v>13</v>
      </c>
      <c r="B35" s="280" t="s">
        <v>274</v>
      </c>
      <c r="C35" s="265"/>
      <c r="D35" s="176" t="s">
        <v>60</v>
      </c>
      <c r="E35" s="177">
        <v>0</v>
      </c>
      <c r="F35" s="177">
        <v>0</v>
      </c>
      <c r="G35" s="177">
        <v>0</v>
      </c>
      <c r="H35" s="177">
        <v>0</v>
      </c>
    </row>
    <row r="36" spans="1:8" s="24" customFormat="1">
      <c r="A36" s="292"/>
      <c r="B36" s="281"/>
      <c r="C36" s="266"/>
      <c r="D36" s="176" t="s">
        <v>61</v>
      </c>
      <c r="E36" s="177">
        <v>0</v>
      </c>
      <c r="F36" s="177">
        <v>1800724</v>
      </c>
      <c r="G36" s="177">
        <v>0</v>
      </c>
      <c r="H36" s="177">
        <v>1800724</v>
      </c>
    </row>
    <row r="37" spans="1:8" s="24" customFormat="1">
      <c r="A37" s="293"/>
      <c r="B37" s="282"/>
      <c r="C37" s="267"/>
      <c r="D37" s="176" t="s">
        <v>1</v>
      </c>
      <c r="E37" s="177">
        <v>0</v>
      </c>
      <c r="F37" s="177">
        <v>-1800724</v>
      </c>
      <c r="G37" s="177">
        <v>0</v>
      </c>
      <c r="H37" s="177">
        <v>-1800724</v>
      </c>
    </row>
    <row r="38" spans="1:8" s="24" customFormat="1">
      <c r="A38" s="280" t="s">
        <v>275</v>
      </c>
      <c r="B38" s="265"/>
      <c r="C38" s="265"/>
      <c r="D38" s="176" t="s">
        <v>60</v>
      </c>
      <c r="E38" s="177">
        <v>0</v>
      </c>
      <c r="F38" s="177">
        <v>0</v>
      </c>
      <c r="G38" s="177">
        <v>0</v>
      </c>
      <c r="H38" s="177">
        <v>0</v>
      </c>
    </row>
    <row r="39" spans="1:8" s="24" customFormat="1">
      <c r="A39" s="281"/>
      <c r="B39" s="266"/>
      <c r="C39" s="266"/>
      <c r="D39" s="176" t="s">
        <v>61</v>
      </c>
      <c r="E39" s="177">
        <v>0</v>
      </c>
      <c r="F39" s="177">
        <v>1800724</v>
      </c>
      <c r="G39" s="177">
        <v>0</v>
      </c>
      <c r="H39" s="177">
        <v>1800724</v>
      </c>
    </row>
    <row r="40" spans="1:8" s="24" customFormat="1">
      <c r="A40" s="282"/>
      <c r="B40" s="267"/>
      <c r="C40" s="267"/>
      <c r="D40" s="176" t="s">
        <v>1</v>
      </c>
      <c r="E40" s="177">
        <v>0</v>
      </c>
      <c r="F40" s="177">
        <v>-1800724</v>
      </c>
      <c r="G40" s="177">
        <v>0</v>
      </c>
      <c r="H40" s="177">
        <v>-1800724</v>
      </c>
    </row>
    <row r="41" spans="1:8" s="24" customFormat="1">
      <c r="A41" s="288" t="s">
        <v>64</v>
      </c>
      <c r="B41" s="288" t="s">
        <v>64</v>
      </c>
      <c r="C41" s="277" t="s">
        <v>62</v>
      </c>
      <c r="D41" s="75" t="s">
        <v>60</v>
      </c>
      <c r="E41" s="76">
        <v>0</v>
      </c>
      <c r="F41" s="76">
        <v>0</v>
      </c>
      <c r="G41" s="76">
        <v>0</v>
      </c>
      <c r="H41" s="76">
        <v>0</v>
      </c>
    </row>
    <row r="42" spans="1:8" s="24" customFormat="1">
      <c r="A42" s="289"/>
      <c r="B42" s="289"/>
      <c r="C42" s="278"/>
      <c r="D42" s="75" t="s">
        <v>61</v>
      </c>
      <c r="E42" s="76">
        <v>28128892</v>
      </c>
      <c r="F42" s="76">
        <v>269042</v>
      </c>
      <c r="G42" s="76">
        <v>0</v>
      </c>
      <c r="H42" s="76">
        <v>28397934</v>
      </c>
    </row>
    <row r="43" spans="1:8" s="24" customFormat="1">
      <c r="A43" s="290"/>
      <c r="B43" s="290"/>
      <c r="C43" s="279"/>
      <c r="D43" s="75" t="s">
        <v>1</v>
      </c>
      <c r="E43" s="76">
        <v>-28128892</v>
      </c>
      <c r="F43" s="76">
        <v>-269042</v>
      </c>
      <c r="G43" s="76">
        <v>0</v>
      </c>
      <c r="H43" s="76">
        <v>-28397934</v>
      </c>
    </row>
    <row r="44" spans="1:8" s="24" customFormat="1">
      <c r="A44" s="288" t="s">
        <v>64</v>
      </c>
      <c r="B44" s="288" t="s">
        <v>64</v>
      </c>
      <c r="C44" s="277" t="s">
        <v>63</v>
      </c>
      <c r="D44" s="75" t="s">
        <v>60</v>
      </c>
      <c r="E44" s="76">
        <v>0</v>
      </c>
      <c r="F44" s="76">
        <v>3761713</v>
      </c>
      <c r="G44" s="76">
        <v>0</v>
      </c>
      <c r="H44" s="76">
        <v>3761713</v>
      </c>
    </row>
    <row r="45" spans="1:8" s="24" customFormat="1">
      <c r="A45" s="289"/>
      <c r="B45" s="289"/>
      <c r="C45" s="278"/>
      <c r="D45" s="75" t="s">
        <v>61</v>
      </c>
      <c r="E45" s="76">
        <v>0</v>
      </c>
      <c r="F45" s="76">
        <v>4492879</v>
      </c>
      <c r="G45" s="76">
        <v>0</v>
      </c>
      <c r="H45" s="76">
        <v>4492879</v>
      </c>
    </row>
    <row r="46" spans="1:8" s="24" customFormat="1">
      <c r="A46" s="290"/>
      <c r="B46" s="290"/>
      <c r="C46" s="279"/>
      <c r="D46" s="75" t="s">
        <v>1</v>
      </c>
      <c r="E46" s="76">
        <v>0</v>
      </c>
      <c r="F46" s="76">
        <v>-731166</v>
      </c>
      <c r="G46" s="76">
        <v>0</v>
      </c>
      <c r="H46" s="76">
        <v>-731166</v>
      </c>
    </row>
    <row r="47" spans="1:8" s="24" customFormat="1">
      <c r="A47" s="291" t="s">
        <v>64</v>
      </c>
      <c r="B47" s="280" t="s">
        <v>276</v>
      </c>
      <c r="C47" s="265"/>
      <c r="D47" s="176" t="s">
        <v>60</v>
      </c>
      <c r="E47" s="177">
        <v>0</v>
      </c>
      <c r="F47" s="177">
        <v>3761713</v>
      </c>
      <c r="G47" s="177">
        <v>0</v>
      </c>
      <c r="H47" s="177">
        <v>3761713</v>
      </c>
    </row>
    <row r="48" spans="1:8" s="24" customFormat="1">
      <c r="A48" s="292"/>
      <c r="B48" s="281"/>
      <c r="C48" s="266"/>
      <c r="D48" s="176" t="s">
        <v>61</v>
      </c>
      <c r="E48" s="177">
        <v>28128892</v>
      </c>
      <c r="F48" s="177">
        <v>4761921</v>
      </c>
      <c r="G48" s="177">
        <v>0</v>
      </c>
      <c r="H48" s="177">
        <v>32890813</v>
      </c>
    </row>
    <row r="49" spans="1:8" s="24" customFormat="1">
      <c r="A49" s="293"/>
      <c r="B49" s="282"/>
      <c r="C49" s="267"/>
      <c r="D49" s="176" t="s">
        <v>1</v>
      </c>
      <c r="E49" s="177">
        <v>-28128892</v>
      </c>
      <c r="F49" s="177">
        <v>-1000208</v>
      </c>
      <c r="G49" s="177">
        <v>0</v>
      </c>
      <c r="H49" s="177">
        <v>-29129100</v>
      </c>
    </row>
    <row r="50" spans="1:8" s="24" customFormat="1">
      <c r="A50" s="280" t="s">
        <v>277</v>
      </c>
      <c r="B50" s="265"/>
      <c r="C50" s="265"/>
      <c r="D50" s="176" t="s">
        <v>60</v>
      </c>
      <c r="E50" s="177">
        <v>0</v>
      </c>
      <c r="F50" s="177">
        <v>3761713</v>
      </c>
      <c r="G50" s="177">
        <v>0</v>
      </c>
      <c r="H50" s="177">
        <v>3761713</v>
      </c>
    </row>
    <row r="51" spans="1:8" s="24" customFormat="1">
      <c r="A51" s="281"/>
      <c r="B51" s="266"/>
      <c r="C51" s="266"/>
      <c r="D51" s="176" t="s">
        <v>61</v>
      </c>
      <c r="E51" s="177">
        <v>28128892</v>
      </c>
      <c r="F51" s="177">
        <v>4761921</v>
      </c>
      <c r="G51" s="177">
        <v>0</v>
      </c>
      <c r="H51" s="177">
        <v>32890813</v>
      </c>
    </row>
    <row r="52" spans="1:8" s="24" customFormat="1">
      <c r="A52" s="282"/>
      <c r="B52" s="267"/>
      <c r="C52" s="267"/>
      <c r="D52" s="176" t="s">
        <v>1</v>
      </c>
      <c r="E52" s="177">
        <v>-28128892</v>
      </c>
      <c r="F52" s="177">
        <v>-1000208</v>
      </c>
      <c r="G52" s="177">
        <v>0</v>
      </c>
      <c r="H52" s="177">
        <v>-29129100</v>
      </c>
    </row>
    <row r="53" spans="1:8" s="180" customFormat="1">
      <c r="A53" s="268" t="s">
        <v>278</v>
      </c>
      <c r="B53" s="269"/>
      <c r="C53" s="270"/>
      <c r="D53" s="179" t="s">
        <v>60</v>
      </c>
      <c r="E53" s="78">
        <v>8180152850</v>
      </c>
      <c r="F53" s="78">
        <v>1615324034</v>
      </c>
      <c r="G53" s="78">
        <v>0</v>
      </c>
      <c r="H53" s="78">
        <v>9795476884</v>
      </c>
    </row>
    <row r="54" spans="1:8" s="180" customFormat="1">
      <c r="A54" s="271"/>
      <c r="B54" s="272"/>
      <c r="C54" s="273"/>
      <c r="D54" s="179" t="s">
        <v>61</v>
      </c>
      <c r="E54" s="78">
        <v>7698281742</v>
      </c>
      <c r="F54" s="78">
        <v>1616009709</v>
      </c>
      <c r="G54" s="78">
        <v>0</v>
      </c>
      <c r="H54" s="78">
        <v>9314291451</v>
      </c>
    </row>
    <row r="55" spans="1:8" s="180" customFormat="1">
      <c r="A55" s="274"/>
      <c r="B55" s="275"/>
      <c r="C55" s="276"/>
      <c r="D55" s="179" t="s">
        <v>1</v>
      </c>
      <c r="E55" s="78">
        <v>481871108</v>
      </c>
      <c r="F55" s="78">
        <v>-685675</v>
      </c>
      <c r="G55" s="78">
        <v>0</v>
      </c>
      <c r="H55" s="78">
        <v>481185433</v>
      </c>
    </row>
    <row r="56" spans="1:8" s="64" customFormat="1">
      <c r="A56"/>
      <c r="B56"/>
      <c r="C56"/>
      <c r="D56"/>
      <c r="E56"/>
      <c r="F56"/>
      <c r="G56"/>
      <c r="H56"/>
    </row>
    <row r="57" spans="1:8" s="64" customFormat="1">
      <c r="A57"/>
      <c r="B57"/>
      <c r="C57"/>
      <c r="D57"/>
      <c r="E57"/>
      <c r="F57"/>
      <c r="G57"/>
      <c r="H57"/>
    </row>
  </sheetData>
  <mergeCells count="57">
    <mergeCell ref="B23:B25"/>
    <mergeCell ref="C41:C43"/>
    <mergeCell ref="B44:B46"/>
    <mergeCell ref="A47:A49"/>
    <mergeCell ref="A26:A28"/>
    <mergeCell ref="A32:A34"/>
    <mergeCell ref="A35:A37"/>
    <mergeCell ref="A41:A43"/>
    <mergeCell ref="B41:B43"/>
    <mergeCell ref="A2:C2"/>
    <mergeCell ref="B35:B37"/>
    <mergeCell ref="C35:C37"/>
    <mergeCell ref="A38:A40"/>
    <mergeCell ref="B38:B40"/>
    <mergeCell ref="C38:C40"/>
    <mergeCell ref="A29:A31"/>
    <mergeCell ref="B29:B31"/>
    <mergeCell ref="C29:C31"/>
    <mergeCell ref="B32:B34"/>
    <mergeCell ref="C32:C34"/>
    <mergeCell ref="C17:C19"/>
    <mergeCell ref="C20:C22"/>
    <mergeCell ref="A5:A7"/>
    <mergeCell ref="B5:B7"/>
    <mergeCell ref="C26:C28"/>
    <mergeCell ref="B20:B22"/>
    <mergeCell ref="A50:A52"/>
    <mergeCell ref="B50:B52"/>
    <mergeCell ref="C8:C10"/>
    <mergeCell ref="B11:B13"/>
    <mergeCell ref="C11:C13"/>
    <mergeCell ref="A14:A16"/>
    <mergeCell ref="B14:B16"/>
    <mergeCell ref="C14:C16"/>
    <mergeCell ref="A8:A10"/>
    <mergeCell ref="B8:B10"/>
    <mergeCell ref="A11:A13"/>
    <mergeCell ref="C23:C25"/>
    <mergeCell ref="B26:B28"/>
    <mergeCell ref="A44:A46"/>
    <mergeCell ref="A23:A25"/>
    <mergeCell ref="A1:H1"/>
    <mergeCell ref="C50:C52"/>
    <mergeCell ref="A53:C55"/>
    <mergeCell ref="C44:C46"/>
    <mergeCell ref="B47:B49"/>
    <mergeCell ref="C47:C49"/>
    <mergeCell ref="H3:H4"/>
    <mergeCell ref="C5:C7"/>
    <mergeCell ref="A3:C3"/>
    <mergeCell ref="D3:D4"/>
    <mergeCell ref="E3:E4"/>
    <mergeCell ref="F3:F4"/>
    <mergeCell ref="G3:G4"/>
    <mergeCell ref="A17:A19"/>
    <mergeCell ref="B17:B19"/>
    <mergeCell ref="A20:A22"/>
  </mergeCells>
  <phoneticPr fontId="1" type="noConversion"/>
  <pageMargins left="0.25" right="0.25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274E-2492-40E8-A65F-426760BEF484}">
  <sheetPr>
    <pageSetUpPr fitToPage="1"/>
  </sheetPr>
  <dimension ref="A1:M175"/>
  <sheetViews>
    <sheetView view="pageBreakPreview" zoomScale="60" zoomScaleNormal="100" workbookViewId="0">
      <selection activeCell="J13" sqref="J13"/>
    </sheetView>
  </sheetViews>
  <sheetFormatPr defaultRowHeight="16.5"/>
  <cols>
    <col min="1" max="1" width="25.125" style="15" customWidth="1"/>
    <col min="2" max="2" width="19.125" style="15" customWidth="1"/>
    <col min="3" max="3" width="0.125" style="15" customWidth="1"/>
    <col min="4" max="4" width="13" style="15" customWidth="1"/>
    <col min="5" max="5" width="21.5" style="15" customWidth="1"/>
    <col min="6" max="6" width="19.875" style="15" customWidth="1"/>
    <col min="7" max="7" width="18.5" style="15" customWidth="1"/>
    <col min="8" max="8" width="14" style="15" customWidth="1"/>
  </cols>
  <sheetData>
    <row r="1" spans="1:13" ht="27.75" customHeight="1">
      <c r="A1" s="294" t="s">
        <v>213</v>
      </c>
      <c r="B1" s="294"/>
      <c r="C1" s="294"/>
      <c r="D1" s="294"/>
      <c r="E1" s="294"/>
      <c r="F1" s="294"/>
      <c r="G1" s="294"/>
      <c r="H1" s="294"/>
    </row>
    <row r="2" spans="1:13" ht="18.75" customHeight="1">
      <c r="A2" s="246" t="s">
        <v>67</v>
      </c>
      <c r="B2" s="246"/>
      <c r="C2" s="246"/>
      <c r="D2" s="1"/>
      <c r="E2" s="1"/>
      <c r="F2" s="2"/>
      <c r="G2" s="2"/>
      <c r="H2" s="228" t="s">
        <v>809</v>
      </c>
      <c r="I2" s="2"/>
      <c r="J2" s="2"/>
      <c r="K2" s="2"/>
      <c r="L2" s="2"/>
      <c r="M2" s="2"/>
    </row>
    <row r="3" spans="1:13">
      <c r="A3" s="285" t="s">
        <v>0</v>
      </c>
      <c r="B3" s="286"/>
      <c r="C3" s="287"/>
      <c r="D3" s="283" t="s">
        <v>55</v>
      </c>
      <c r="E3" s="283" t="s">
        <v>65</v>
      </c>
      <c r="F3" s="283" t="s">
        <v>57</v>
      </c>
      <c r="G3" s="283" t="s">
        <v>58</v>
      </c>
      <c r="H3" s="283" t="s">
        <v>59</v>
      </c>
    </row>
    <row r="4" spans="1:13">
      <c r="A4" s="74" t="s">
        <v>2</v>
      </c>
      <c r="B4" s="74" t="s">
        <v>3</v>
      </c>
      <c r="C4" s="74" t="s">
        <v>4</v>
      </c>
      <c r="D4" s="284"/>
      <c r="E4" s="284"/>
      <c r="F4" s="284"/>
      <c r="G4" s="284"/>
      <c r="H4" s="284"/>
    </row>
    <row r="5" spans="1:13" s="24" customFormat="1">
      <c r="A5" s="288" t="s">
        <v>29</v>
      </c>
      <c r="B5" s="288" t="s">
        <v>18</v>
      </c>
      <c r="C5" s="277" t="s">
        <v>14</v>
      </c>
      <c r="D5" s="75" t="s">
        <v>60</v>
      </c>
      <c r="E5" s="76">
        <v>618815580</v>
      </c>
      <c r="F5" s="76">
        <v>0</v>
      </c>
      <c r="G5" s="76">
        <v>0</v>
      </c>
      <c r="H5" s="76">
        <v>618815580</v>
      </c>
    </row>
    <row r="6" spans="1:13" s="24" customFormat="1">
      <c r="A6" s="289"/>
      <c r="B6" s="289"/>
      <c r="C6" s="278"/>
      <c r="D6" s="75" t="s">
        <v>61</v>
      </c>
      <c r="E6" s="76">
        <v>606723550</v>
      </c>
      <c r="F6" s="76">
        <v>0</v>
      </c>
      <c r="G6" s="76">
        <v>0</v>
      </c>
      <c r="H6" s="76">
        <v>606723550</v>
      </c>
    </row>
    <row r="7" spans="1:13" s="24" customFormat="1">
      <c r="A7" s="290"/>
      <c r="B7" s="290"/>
      <c r="C7" s="279"/>
      <c r="D7" s="75" t="s">
        <v>1</v>
      </c>
      <c r="E7" s="76">
        <v>12092030</v>
      </c>
      <c r="F7" s="76">
        <v>0</v>
      </c>
      <c r="G7" s="76">
        <v>0</v>
      </c>
      <c r="H7" s="76">
        <v>12092030</v>
      </c>
    </row>
    <row r="8" spans="1:13" s="24" customFormat="1">
      <c r="A8" s="288" t="s">
        <v>29</v>
      </c>
      <c r="B8" s="288" t="s">
        <v>18</v>
      </c>
      <c r="C8" s="277" t="s">
        <v>15</v>
      </c>
      <c r="D8" s="75" t="s">
        <v>60</v>
      </c>
      <c r="E8" s="76">
        <v>156989240</v>
      </c>
      <c r="F8" s="76">
        <v>0</v>
      </c>
      <c r="G8" s="76">
        <v>0</v>
      </c>
      <c r="H8" s="76">
        <v>156989240</v>
      </c>
    </row>
    <row r="9" spans="1:13" s="24" customFormat="1">
      <c r="A9" s="289"/>
      <c r="B9" s="289"/>
      <c r="C9" s="278"/>
      <c r="D9" s="75" t="s">
        <v>61</v>
      </c>
      <c r="E9" s="76">
        <v>140483500</v>
      </c>
      <c r="F9" s="76">
        <v>0</v>
      </c>
      <c r="G9" s="76">
        <v>0</v>
      </c>
      <c r="H9" s="76">
        <v>140483500</v>
      </c>
    </row>
    <row r="10" spans="1:13" s="24" customFormat="1">
      <c r="A10" s="290"/>
      <c r="B10" s="290"/>
      <c r="C10" s="279"/>
      <c r="D10" s="75" t="s">
        <v>1</v>
      </c>
      <c r="E10" s="76">
        <v>16505740</v>
      </c>
      <c r="F10" s="76">
        <v>0</v>
      </c>
      <c r="G10" s="76">
        <v>0</v>
      </c>
      <c r="H10" s="76">
        <v>16505740</v>
      </c>
    </row>
    <row r="11" spans="1:13" s="24" customFormat="1">
      <c r="A11" s="288" t="s">
        <v>29</v>
      </c>
      <c r="B11" s="288" t="s">
        <v>18</v>
      </c>
      <c r="C11" s="277" t="s">
        <v>16</v>
      </c>
      <c r="D11" s="75" t="s">
        <v>60</v>
      </c>
      <c r="E11" s="76">
        <v>62698870</v>
      </c>
      <c r="F11" s="76">
        <v>0</v>
      </c>
      <c r="G11" s="76">
        <v>0</v>
      </c>
      <c r="H11" s="76">
        <v>62698870</v>
      </c>
    </row>
    <row r="12" spans="1:13" s="24" customFormat="1">
      <c r="A12" s="289"/>
      <c r="B12" s="289"/>
      <c r="C12" s="278"/>
      <c r="D12" s="75" t="s">
        <v>61</v>
      </c>
      <c r="E12" s="76">
        <v>59319660</v>
      </c>
      <c r="F12" s="76">
        <v>0</v>
      </c>
      <c r="G12" s="76">
        <v>0</v>
      </c>
      <c r="H12" s="76">
        <v>59319660</v>
      </c>
    </row>
    <row r="13" spans="1:13" s="24" customFormat="1">
      <c r="A13" s="290"/>
      <c r="B13" s="290"/>
      <c r="C13" s="279"/>
      <c r="D13" s="75" t="s">
        <v>1</v>
      </c>
      <c r="E13" s="76">
        <v>3379210</v>
      </c>
      <c r="F13" s="76">
        <v>0</v>
      </c>
      <c r="G13" s="76">
        <v>0</v>
      </c>
      <c r="H13" s="76">
        <v>3379210</v>
      </c>
    </row>
    <row r="14" spans="1:13" s="24" customFormat="1">
      <c r="A14" s="288" t="s">
        <v>29</v>
      </c>
      <c r="B14" s="288" t="s">
        <v>18</v>
      </c>
      <c r="C14" s="277" t="s">
        <v>17</v>
      </c>
      <c r="D14" s="75" t="s">
        <v>60</v>
      </c>
      <c r="E14" s="76">
        <v>79291470</v>
      </c>
      <c r="F14" s="76">
        <v>0</v>
      </c>
      <c r="G14" s="76">
        <v>0</v>
      </c>
      <c r="H14" s="76">
        <v>79291470</v>
      </c>
    </row>
    <row r="15" spans="1:13" s="24" customFormat="1">
      <c r="A15" s="289"/>
      <c r="B15" s="289"/>
      <c r="C15" s="278"/>
      <c r="D15" s="75" t="s">
        <v>61</v>
      </c>
      <c r="E15" s="76">
        <v>70569710</v>
      </c>
      <c r="F15" s="76">
        <v>0</v>
      </c>
      <c r="G15" s="76">
        <v>0</v>
      </c>
      <c r="H15" s="76">
        <v>70569710</v>
      </c>
    </row>
    <row r="16" spans="1:13" s="24" customFormat="1">
      <c r="A16" s="290"/>
      <c r="B16" s="290"/>
      <c r="C16" s="279"/>
      <c r="D16" s="75" t="s">
        <v>1</v>
      </c>
      <c r="E16" s="76">
        <v>8721760</v>
      </c>
      <c r="F16" s="76">
        <v>0</v>
      </c>
      <c r="G16" s="76">
        <v>0</v>
      </c>
      <c r="H16" s="76">
        <v>8721760</v>
      </c>
    </row>
    <row r="17" spans="1:8" s="24" customFormat="1">
      <c r="A17" s="291" t="s">
        <v>29</v>
      </c>
      <c r="B17" s="280" t="s">
        <v>279</v>
      </c>
      <c r="C17" s="265"/>
      <c r="D17" s="176" t="s">
        <v>60</v>
      </c>
      <c r="E17" s="177">
        <v>917795160</v>
      </c>
      <c r="F17" s="177">
        <v>0</v>
      </c>
      <c r="G17" s="177">
        <v>0</v>
      </c>
      <c r="H17" s="177">
        <v>917795160</v>
      </c>
    </row>
    <row r="18" spans="1:8" s="24" customFormat="1">
      <c r="A18" s="292"/>
      <c r="B18" s="281"/>
      <c r="C18" s="266"/>
      <c r="D18" s="176" t="s">
        <v>61</v>
      </c>
      <c r="E18" s="177">
        <v>877096420</v>
      </c>
      <c r="F18" s="177">
        <v>0</v>
      </c>
      <c r="G18" s="177">
        <v>0</v>
      </c>
      <c r="H18" s="177">
        <v>877096420</v>
      </c>
    </row>
    <row r="19" spans="1:8" s="24" customFormat="1">
      <c r="A19" s="293"/>
      <c r="B19" s="282"/>
      <c r="C19" s="267"/>
      <c r="D19" s="176" t="s">
        <v>1</v>
      </c>
      <c r="E19" s="177">
        <v>40698740</v>
      </c>
      <c r="F19" s="177">
        <v>0</v>
      </c>
      <c r="G19" s="177">
        <v>0</v>
      </c>
      <c r="H19" s="177">
        <v>40698740</v>
      </c>
    </row>
    <row r="20" spans="1:8" s="24" customFormat="1">
      <c r="A20" s="288" t="s">
        <v>29</v>
      </c>
      <c r="B20" s="288" t="s">
        <v>21</v>
      </c>
      <c r="C20" s="277" t="s">
        <v>19</v>
      </c>
      <c r="D20" s="75" t="s">
        <v>60</v>
      </c>
      <c r="E20" s="76">
        <v>4320000</v>
      </c>
      <c r="F20" s="76">
        <v>0</v>
      </c>
      <c r="G20" s="76">
        <v>0</v>
      </c>
      <c r="H20" s="76">
        <v>4320000</v>
      </c>
    </row>
    <row r="21" spans="1:8" s="24" customFormat="1">
      <c r="A21" s="289"/>
      <c r="B21" s="289"/>
      <c r="C21" s="278"/>
      <c r="D21" s="75" t="s">
        <v>61</v>
      </c>
      <c r="E21" s="76">
        <v>3604610</v>
      </c>
      <c r="F21" s="76">
        <v>0</v>
      </c>
      <c r="G21" s="76">
        <v>0</v>
      </c>
      <c r="H21" s="76">
        <v>3604610</v>
      </c>
    </row>
    <row r="22" spans="1:8" s="24" customFormat="1">
      <c r="A22" s="290"/>
      <c r="B22" s="290"/>
      <c r="C22" s="279"/>
      <c r="D22" s="75" t="s">
        <v>1</v>
      </c>
      <c r="E22" s="76">
        <v>715390</v>
      </c>
      <c r="F22" s="76">
        <v>0</v>
      </c>
      <c r="G22" s="76">
        <v>0</v>
      </c>
      <c r="H22" s="76">
        <v>715390</v>
      </c>
    </row>
    <row r="23" spans="1:8" s="24" customFormat="1">
      <c r="A23" s="288" t="s">
        <v>29</v>
      </c>
      <c r="B23" s="288" t="s">
        <v>21</v>
      </c>
      <c r="C23" s="277" t="s">
        <v>20</v>
      </c>
      <c r="D23" s="75" t="s">
        <v>60</v>
      </c>
      <c r="E23" s="76">
        <v>3550000</v>
      </c>
      <c r="F23" s="76">
        <v>0</v>
      </c>
      <c r="G23" s="76">
        <v>0</v>
      </c>
      <c r="H23" s="76">
        <v>3550000</v>
      </c>
    </row>
    <row r="24" spans="1:8" s="24" customFormat="1">
      <c r="A24" s="289"/>
      <c r="B24" s="289"/>
      <c r="C24" s="278"/>
      <c r="D24" s="75" t="s">
        <v>61</v>
      </c>
      <c r="E24" s="76">
        <v>3498050</v>
      </c>
      <c r="F24" s="76">
        <v>0</v>
      </c>
      <c r="G24" s="76">
        <v>0</v>
      </c>
      <c r="H24" s="76">
        <v>3498050</v>
      </c>
    </row>
    <row r="25" spans="1:8" s="24" customFormat="1">
      <c r="A25" s="290"/>
      <c r="B25" s="290"/>
      <c r="C25" s="279"/>
      <c r="D25" s="75" t="s">
        <v>1</v>
      </c>
      <c r="E25" s="76">
        <v>51950</v>
      </c>
      <c r="F25" s="76">
        <v>0</v>
      </c>
      <c r="G25" s="76">
        <v>0</v>
      </c>
      <c r="H25" s="76">
        <v>51950</v>
      </c>
    </row>
    <row r="26" spans="1:8" s="24" customFormat="1">
      <c r="A26" s="291" t="s">
        <v>29</v>
      </c>
      <c r="B26" s="280" t="s">
        <v>280</v>
      </c>
      <c r="C26" s="265"/>
      <c r="D26" s="176" t="s">
        <v>60</v>
      </c>
      <c r="E26" s="177">
        <v>7870000</v>
      </c>
      <c r="F26" s="177">
        <v>0</v>
      </c>
      <c r="G26" s="177">
        <v>0</v>
      </c>
      <c r="H26" s="177">
        <v>7870000</v>
      </c>
    </row>
    <row r="27" spans="1:8" s="24" customFormat="1">
      <c r="A27" s="292"/>
      <c r="B27" s="281"/>
      <c r="C27" s="266"/>
      <c r="D27" s="176" t="s">
        <v>61</v>
      </c>
      <c r="E27" s="177">
        <v>7102660</v>
      </c>
      <c r="F27" s="177">
        <v>0</v>
      </c>
      <c r="G27" s="177">
        <v>0</v>
      </c>
      <c r="H27" s="177">
        <v>7102660</v>
      </c>
    </row>
    <row r="28" spans="1:8" s="24" customFormat="1">
      <c r="A28" s="293"/>
      <c r="B28" s="282"/>
      <c r="C28" s="267"/>
      <c r="D28" s="176" t="s">
        <v>1</v>
      </c>
      <c r="E28" s="177">
        <v>767340</v>
      </c>
      <c r="F28" s="177">
        <v>0</v>
      </c>
      <c r="G28" s="177">
        <v>0</v>
      </c>
      <c r="H28" s="177">
        <v>767340</v>
      </c>
    </row>
    <row r="29" spans="1:8" s="24" customFormat="1">
      <c r="A29" s="288" t="s">
        <v>29</v>
      </c>
      <c r="B29" s="288" t="s">
        <v>28</v>
      </c>
      <c r="C29" s="277" t="s">
        <v>22</v>
      </c>
      <c r="D29" s="75" t="s">
        <v>60</v>
      </c>
      <c r="E29" s="76">
        <v>864410</v>
      </c>
      <c r="F29" s="76">
        <v>0</v>
      </c>
      <c r="G29" s="76">
        <v>0</v>
      </c>
      <c r="H29" s="76">
        <v>864410</v>
      </c>
    </row>
    <row r="30" spans="1:8" s="24" customFormat="1">
      <c r="A30" s="289"/>
      <c r="B30" s="289"/>
      <c r="C30" s="278"/>
      <c r="D30" s="75" t="s">
        <v>61</v>
      </c>
      <c r="E30" s="76">
        <v>600000</v>
      </c>
      <c r="F30" s="76">
        <v>0</v>
      </c>
      <c r="G30" s="76">
        <v>0</v>
      </c>
      <c r="H30" s="76">
        <v>600000</v>
      </c>
    </row>
    <row r="31" spans="1:8" s="24" customFormat="1">
      <c r="A31" s="290"/>
      <c r="B31" s="290"/>
      <c r="C31" s="279"/>
      <c r="D31" s="75" t="s">
        <v>1</v>
      </c>
      <c r="E31" s="76">
        <v>264410</v>
      </c>
      <c r="F31" s="76">
        <v>0</v>
      </c>
      <c r="G31" s="76">
        <v>0</v>
      </c>
      <c r="H31" s="76">
        <v>264410</v>
      </c>
    </row>
    <row r="32" spans="1:8" s="24" customFormat="1">
      <c r="A32" s="288" t="s">
        <v>29</v>
      </c>
      <c r="B32" s="288" t="s">
        <v>28</v>
      </c>
      <c r="C32" s="277" t="s">
        <v>23</v>
      </c>
      <c r="D32" s="75" t="s">
        <v>60</v>
      </c>
      <c r="E32" s="76">
        <v>57349170</v>
      </c>
      <c r="F32" s="76">
        <v>0</v>
      </c>
      <c r="G32" s="76">
        <v>0</v>
      </c>
      <c r="H32" s="76">
        <v>57349170</v>
      </c>
    </row>
    <row r="33" spans="1:8" s="24" customFormat="1">
      <c r="A33" s="289"/>
      <c r="B33" s="289"/>
      <c r="C33" s="278"/>
      <c r="D33" s="75" t="s">
        <v>61</v>
      </c>
      <c r="E33" s="76">
        <v>49092090</v>
      </c>
      <c r="F33" s="76">
        <v>0</v>
      </c>
      <c r="G33" s="76">
        <v>0</v>
      </c>
      <c r="H33" s="76">
        <v>49092090</v>
      </c>
    </row>
    <row r="34" spans="1:8" s="24" customFormat="1">
      <c r="A34" s="290"/>
      <c r="B34" s="290"/>
      <c r="C34" s="279"/>
      <c r="D34" s="75" t="s">
        <v>1</v>
      </c>
      <c r="E34" s="76">
        <v>8257080</v>
      </c>
      <c r="F34" s="76">
        <v>0</v>
      </c>
      <c r="G34" s="76">
        <v>0</v>
      </c>
      <c r="H34" s="76">
        <v>8257080</v>
      </c>
    </row>
    <row r="35" spans="1:8" s="24" customFormat="1">
      <c r="A35" s="288" t="s">
        <v>29</v>
      </c>
      <c r="B35" s="288" t="s">
        <v>28</v>
      </c>
      <c r="C35" s="277" t="s">
        <v>24</v>
      </c>
      <c r="D35" s="75" t="s">
        <v>60</v>
      </c>
      <c r="E35" s="76">
        <v>34462110</v>
      </c>
      <c r="F35" s="76">
        <v>0</v>
      </c>
      <c r="G35" s="76">
        <v>0</v>
      </c>
      <c r="H35" s="76">
        <v>34462110</v>
      </c>
    </row>
    <row r="36" spans="1:8" s="24" customFormat="1">
      <c r="A36" s="289"/>
      <c r="B36" s="289"/>
      <c r="C36" s="278"/>
      <c r="D36" s="75" t="s">
        <v>61</v>
      </c>
      <c r="E36" s="76">
        <v>25410526</v>
      </c>
      <c r="F36" s="76">
        <v>0</v>
      </c>
      <c r="G36" s="76">
        <v>0</v>
      </c>
      <c r="H36" s="76">
        <v>25410526</v>
      </c>
    </row>
    <row r="37" spans="1:8" s="24" customFormat="1">
      <c r="A37" s="290"/>
      <c r="B37" s="290"/>
      <c r="C37" s="279"/>
      <c r="D37" s="75" t="s">
        <v>1</v>
      </c>
      <c r="E37" s="76">
        <v>9051584</v>
      </c>
      <c r="F37" s="76">
        <v>0</v>
      </c>
      <c r="G37" s="76">
        <v>0</v>
      </c>
      <c r="H37" s="76">
        <v>9051584</v>
      </c>
    </row>
    <row r="38" spans="1:8" s="24" customFormat="1">
      <c r="A38" s="288" t="s">
        <v>29</v>
      </c>
      <c r="B38" s="288" t="s">
        <v>28</v>
      </c>
      <c r="C38" s="277" t="s">
        <v>25</v>
      </c>
      <c r="D38" s="75" t="s">
        <v>60</v>
      </c>
      <c r="E38" s="76">
        <v>1805980</v>
      </c>
      <c r="F38" s="76">
        <v>0</v>
      </c>
      <c r="G38" s="76">
        <v>0</v>
      </c>
      <c r="H38" s="76">
        <v>1805980</v>
      </c>
    </row>
    <row r="39" spans="1:8" s="24" customFormat="1">
      <c r="A39" s="289"/>
      <c r="B39" s="289"/>
      <c r="C39" s="278"/>
      <c r="D39" s="75" t="s">
        <v>61</v>
      </c>
      <c r="E39" s="76">
        <v>1614020</v>
      </c>
      <c r="F39" s="76">
        <v>0</v>
      </c>
      <c r="G39" s="76">
        <v>0</v>
      </c>
      <c r="H39" s="76">
        <v>1614020</v>
      </c>
    </row>
    <row r="40" spans="1:8" s="24" customFormat="1">
      <c r="A40" s="290"/>
      <c r="B40" s="290"/>
      <c r="C40" s="279"/>
      <c r="D40" s="75" t="s">
        <v>1</v>
      </c>
      <c r="E40" s="76">
        <v>191960</v>
      </c>
      <c r="F40" s="76">
        <v>0</v>
      </c>
      <c r="G40" s="76">
        <v>0</v>
      </c>
      <c r="H40" s="76">
        <v>191960</v>
      </c>
    </row>
    <row r="41" spans="1:8" s="24" customFormat="1">
      <c r="A41" s="288" t="s">
        <v>29</v>
      </c>
      <c r="B41" s="288" t="s">
        <v>28</v>
      </c>
      <c r="C41" s="277" t="s">
        <v>26</v>
      </c>
      <c r="D41" s="75" t="s">
        <v>60</v>
      </c>
      <c r="E41" s="76">
        <v>1283000</v>
      </c>
      <c r="F41" s="76">
        <v>0</v>
      </c>
      <c r="G41" s="76">
        <v>0</v>
      </c>
      <c r="H41" s="76">
        <v>1283000</v>
      </c>
    </row>
    <row r="42" spans="1:8" s="24" customFormat="1">
      <c r="A42" s="289"/>
      <c r="B42" s="289"/>
      <c r="C42" s="278"/>
      <c r="D42" s="75" t="s">
        <v>61</v>
      </c>
      <c r="E42" s="76">
        <v>737900</v>
      </c>
      <c r="F42" s="76">
        <v>0</v>
      </c>
      <c r="G42" s="76">
        <v>0</v>
      </c>
      <c r="H42" s="76">
        <v>737900</v>
      </c>
    </row>
    <row r="43" spans="1:8" s="24" customFormat="1">
      <c r="A43" s="290"/>
      <c r="B43" s="290"/>
      <c r="C43" s="279"/>
      <c r="D43" s="75" t="s">
        <v>1</v>
      </c>
      <c r="E43" s="76">
        <v>545100</v>
      </c>
      <c r="F43" s="76">
        <v>0</v>
      </c>
      <c r="G43" s="76">
        <v>0</v>
      </c>
      <c r="H43" s="76">
        <v>545100</v>
      </c>
    </row>
    <row r="44" spans="1:8" s="24" customFormat="1">
      <c r="A44" s="288" t="s">
        <v>29</v>
      </c>
      <c r="B44" s="288" t="s">
        <v>28</v>
      </c>
      <c r="C44" s="277" t="s">
        <v>27</v>
      </c>
      <c r="D44" s="75" t="s">
        <v>60</v>
      </c>
      <c r="E44" s="76">
        <v>2178850</v>
      </c>
      <c r="F44" s="76">
        <v>0</v>
      </c>
      <c r="G44" s="76">
        <v>0</v>
      </c>
      <c r="H44" s="76">
        <v>2178850</v>
      </c>
    </row>
    <row r="45" spans="1:8" s="24" customFormat="1">
      <c r="A45" s="289"/>
      <c r="B45" s="289"/>
      <c r="C45" s="278"/>
      <c r="D45" s="75" t="s">
        <v>61</v>
      </c>
      <c r="E45" s="76">
        <v>2099800</v>
      </c>
      <c r="F45" s="76">
        <v>0</v>
      </c>
      <c r="G45" s="76">
        <v>0</v>
      </c>
      <c r="H45" s="76">
        <v>2099800</v>
      </c>
    </row>
    <row r="46" spans="1:8" s="24" customFormat="1">
      <c r="A46" s="290"/>
      <c r="B46" s="290"/>
      <c r="C46" s="279"/>
      <c r="D46" s="75" t="s">
        <v>1</v>
      </c>
      <c r="E46" s="76">
        <v>79050</v>
      </c>
      <c r="F46" s="76">
        <v>0</v>
      </c>
      <c r="G46" s="76">
        <v>0</v>
      </c>
      <c r="H46" s="76">
        <v>79050</v>
      </c>
    </row>
    <row r="47" spans="1:8" s="24" customFormat="1">
      <c r="A47" s="291" t="s">
        <v>29</v>
      </c>
      <c r="B47" s="280" t="s">
        <v>281</v>
      </c>
      <c r="C47" s="265"/>
      <c r="D47" s="176" t="s">
        <v>60</v>
      </c>
      <c r="E47" s="177">
        <v>97943520</v>
      </c>
      <c r="F47" s="177">
        <v>0</v>
      </c>
      <c r="G47" s="177">
        <v>0</v>
      </c>
      <c r="H47" s="177">
        <v>97943520</v>
      </c>
    </row>
    <row r="48" spans="1:8" s="24" customFormat="1">
      <c r="A48" s="292"/>
      <c r="B48" s="281"/>
      <c r="C48" s="266"/>
      <c r="D48" s="176" t="s">
        <v>61</v>
      </c>
      <c r="E48" s="177">
        <v>79554336</v>
      </c>
      <c r="F48" s="177">
        <v>0</v>
      </c>
      <c r="G48" s="177">
        <v>0</v>
      </c>
      <c r="H48" s="177">
        <v>79554336</v>
      </c>
    </row>
    <row r="49" spans="1:8" s="24" customFormat="1">
      <c r="A49" s="293"/>
      <c r="B49" s="282"/>
      <c r="C49" s="267"/>
      <c r="D49" s="176" t="s">
        <v>1</v>
      </c>
      <c r="E49" s="177">
        <v>18389184</v>
      </c>
      <c r="F49" s="177">
        <v>0</v>
      </c>
      <c r="G49" s="177">
        <v>0</v>
      </c>
      <c r="H49" s="177">
        <v>18389184</v>
      </c>
    </row>
    <row r="50" spans="1:8" s="24" customFormat="1">
      <c r="A50" s="280" t="s">
        <v>568</v>
      </c>
      <c r="B50" s="265"/>
      <c r="C50" s="265"/>
      <c r="D50" s="176" t="s">
        <v>60</v>
      </c>
      <c r="E50" s="177">
        <v>1023608680</v>
      </c>
      <c r="F50" s="177">
        <v>0</v>
      </c>
      <c r="G50" s="177">
        <v>0</v>
      </c>
      <c r="H50" s="177">
        <v>1023608680</v>
      </c>
    </row>
    <row r="51" spans="1:8" s="24" customFormat="1">
      <c r="A51" s="281"/>
      <c r="B51" s="266"/>
      <c r="C51" s="266"/>
      <c r="D51" s="176" t="s">
        <v>61</v>
      </c>
      <c r="E51" s="177">
        <v>963753416</v>
      </c>
      <c r="F51" s="177">
        <v>0</v>
      </c>
      <c r="G51" s="177">
        <v>0</v>
      </c>
      <c r="H51" s="177">
        <v>963753416</v>
      </c>
    </row>
    <row r="52" spans="1:8" s="24" customFormat="1">
      <c r="A52" s="282"/>
      <c r="B52" s="267"/>
      <c r="C52" s="267"/>
      <c r="D52" s="176" t="s">
        <v>1</v>
      </c>
      <c r="E52" s="177">
        <v>59855264</v>
      </c>
      <c r="F52" s="177">
        <v>0</v>
      </c>
      <c r="G52" s="177">
        <v>0</v>
      </c>
      <c r="H52" s="177">
        <v>59855264</v>
      </c>
    </row>
    <row r="53" spans="1:8" s="24" customFormat="1">
      <c r="A53" s="288" t="s">
        <v>569</v>
      </c>
      <c r="B53" s="288" t="s">
        <v>282</v>
      </c>
      <c r="C53" s="277" t="s">
        <v>282</v>
      </c>
      <c r="D53" s="75" t="s">
        <v>60</v>
      </c>
      <c r="E53" s="76">
        <v>0</v>
      </c>
      <c r="F53" s="76">
        <v>1800813</v>
      </c>
      <c r="G53" s="76">
        <v>0</v>
      </c>
      <c r="H53" s="76">
        <v>1800813</v>
      </c>
    </row>
    <row r="54" spans="1:8" s="24" customFormat="1">
      <c r="A54" s="289"/>
      <c r="B54" s="289"/>
      <c r="C54" s="278"/>
      <c r="D54" s="75" t="s">
        <v>61</v>
      </c>
      <c r="E54" s="76">
        <v>0</v>
      </c>
      <c r="F54" s="76">
        <v>1800813</v>
      </c>
      <c r="G54" s="76">
        <v>0</v>
      </c>
      <c r="H54" s="76">
        <v>1800813</v>
      </c>
    </row>
    <row r="55" spans="1:8" s="24" customFormat="1">
      <c r="A55" s="290"/>
      <c r="B55" s="290"/>
      <c r="C55" s="279"/>
      <c r="D55" s="75" t="s">
        <v>1</v>
      </c>
      <c r="E55" s="76">
        <v>0</v>
      </c>
      <c r="F55" s="76">
        <v>0</v>
      </c>
      <c r="G55" s="76">
        <v>0</v>
      </c>
      <c r="H55" s="76">
        <v>0</v>
      </c>
    </row>
    <row r="56" spans="1:8" s="24" customFormat="1">
      <c r="A56" s="288" t="s">
        <v>569</v>
      </c>
      <c r="B56" s="288" t="s">
        <v>282</v>
      </c>
      <c r="C56" s="277" t="s">
        <v>283</v>
      </c>
      <c r="D56" s="75" t="s">
        <v>60</v>
      </c>
      <c r="E56" s="76">
        <v>0</v>
      </c>
      <c r="F56" s="76">
        <v>1960900</v>
      </c>
      <c r="G56" s="76">
        <v>0</v>
      </c>
      <c r="H56" s="76">
        <v>1960900</v>
      </c>
    </row>
    <row r="57" spans="1:8" s="24" customFormat="1">
      <c r="A57" s="289"/>
      <c r="B57" s="289"/>
      <c r="C57" s="278"/>
      <c r="D57" s="75" t="s">
        <v>61</v>
      </c>
      <c r="E57" s="76">
        <v>0</v>
      </c>
      <c r="F57" s="76">
        <v>1943400</v>
      </c>
      <c r="G57" s="76">
        <v>0</v>
      </c>
      <c r="H57" s="76">
        <v>1943400</v>
      </c>
    </row>
    <row r="58" spans="1:8" s="24" customFormat="1">
      <c r="A58" s="290"/>
      <c r="B58" s="290"/>
      <c r="C58" s="279"/>
      <c r="D58" s="75" t="s">
        <v>1</v>
      </c>
      <c r="E58" s="76">
        <v>0</v>
      </c>
      <c r="F58" s="76">
        <v>17500</v>
      </c>
      <c r="G58" s="76">
        <v>0</v>
      </c>
      <c r="H58" s="76">
        <v>17500</v>
      </c>
    </row>
    <row r="59" spans="1:8" s="24" customFormat="1">
      <c r="A59" s="291" t="s">
        <v>569</v>
      </c>
      <c r="B59" s="280" t="s">
        <v>284</v>
      </c>
      <c r="C59" s="265"/>
      <c r="D59" s="176" t="s">
        <v>60</v>
      </c>
      <c r="E59" s="177">
        <v>0</v>
      </c>
      <c r="F59" s="177">
        <v>3761713</v>
      </c>
      <c r="G59" s="177">
        <v>0</v>
      </c>
      <c r="H59" s="177">
        <v>3761713</v>
      </c>
    </row>
    <row r="60" spans="1:8" s="24" customFormat="1">
      <c r="A60" s="292"/>
      <c r="B60" s="281"/>
      <c r="C60" s="266"/>
      <c r="D60" s="176" t="s">
        <v>61</v>
      </c>
      <c r="E60" s="177">
        <v>0</v>
      </c>
      <c r="F60" s="177">
        <v>3744213</v>
      </c>
      <c r="G60" s="177">
        <v>0</v>
      </c>
      <c r="H60" s="177">
        <v>3744213</v>
      </c>
    </row>
    <row r="61" spans="1:8" s="24" customFormat="1">
      <c r="A61" s="293"/>
      <c r="B61" s="282"/>
      <c r="C61" s="267"/>
      <c r="D61" s="176" t="s">
        <v>1</v>
      </c>
      <c r="E61" s="177">
        <v>0</v>
      </c>
      <c r="F61" s="177">
        <v>17500</v>
      </c>
      <c r="G61" s="177">
        <v>0</v>
      </c>
      <c r="H61" s="177">
        <v>17500</v>
      </c>
    </row>
    <row r="62" spans="1:8" s="24" customFormat="1">
      <c r="A62" s="280" t="s">
        <v>570</v>
      </c>
      <c r="B62" s="265"/>
      <c r="C62" s="265"/>
      <c r="D62" s="176" t="s">
        <v>60</v>
      </c>
      <c r="E62" s="177">
        <v>0</v>
      </c>
      <c r="F62" s="177">
        <v>3761713</v>
      </c>
      <c r="G62" s="177">
        <v>0</v>
      </c>
      <c r="H62" s="177">
        <v>3761713</v>
      </c>
    </row>
    <row r="63" spans="1:8" s="24" customFormat="1">
      <c r="A63" s="281"/>
      <c r="B63" s="266"/>
      <c r="C63" s="266"/>
      <c r="D63" s="176" t="s">
        <v>61</v>
      </c>
      <c r="E63" s="177">
        <v>0</v>
      </c>
      <c r="F63" s="177">
        <v>3744213</v>
      </c>
      <c r="G63" s="177">
        <v>0</v>
      </c>
      <c r="H63" s="177">
        <v>3744213</v>
      </c>
    </row>
    <row r="64" spans="1:8" s="24" customFormat="1">
      <c r="A64" s="282"/>
      <c r="B64" s="267"/>
      <c r="C64" s="267"/>
      <c r="D64" s="176" t="s">
        <v>1</v>
      </c>
      <c r="E64" s="177">
        <v>0</v>
      </c>
      <c r="F64" s="177">
        <v>17500</v>
      </c>
      <c r="G64" s="177">
        <v>0</v>
      </c>
      <c r="H64" s="177">
        <v>17500</v>
      </c>
    </row>
    <row r="65" spans="1:8" s="24" customFormat="1">
      <c r="A65" s="288" t="s">
        <v>40</v>
      </c>
      <c r="B65" s="288" t="s">
        <v>285</v>
      </c>
      <c r="C65" s="277" t="s">
        <v>567</v>
      </c>
      <c r="D65" s="75" t="s">
        <v>60</v>
      </c>
      <c r="E65" s="76">
        <v>9290000</v>
      </c>
      <c r="F65" s="76">
        <v>0</v>
      </c>
      <c r="G65" s="76">
        <v>0</v>
      </c>
      <c r="H65" s="76">
        <v>9290000</v>
      </c>
    </row>
    <row r="66" spans="1:8" s="24" customFormat="1">
      <c r="A66" s="289"/>
      <c r="B66" s="289"/>
      <c r="C66" s="278"/>
      <c r="D66" s="75" t="s">
        <v>61</v>
      </c>
      <c r="E66" s="76">
        <v>9290000</v>
      </c>
      <c r="F66" s="76">
        <v>0</v>
      </c>
      <c r="G66" s="76">
        <v>0</v>
      </c>
      <c r="H66" s="76">
        <v>9290000</v>
      </c>
    </row>
    <row r="67" spans="1:8" s="24" customFormat="1">
      <c r="A67" s="290"/>
      <c r="B67" s="290"/>
      <c r="C67" s="279"/>
      <c r="D67" s="75" t="s">
        <v>1</v>
      </c>
      <c r="E67" s="76">
        <v>0</v>
      </c>
      <c r="F67" s="76">
        <v>0</v>
      </c>
      <c r="G67" s="76">
        <v>0</v>
      </c>
      <c r="H67" s="76">
        <v>0</v>
      </c>
    </row>
    <row r="68" spans="1:8" s="24" customFormat="1">
      <c r="A68" s="288" t="s">
        <v>40</v>
      </c>
      <c r="B68" s="288" t="s">
        <v>285</v>
      </c>
      <c r="C68" s="277" t="s">
        <v>30</v>
      </c>
      <c r="D68" s="75" t="s">
        <v>60</v>
      </c>
      <c r="E68" s="76">
        <v>14700000</v>
      </c>
      <c r="F68" s="76">
        <v>0</v>
      </c>
      <c r="G68" s="76">
        <v>0</v>
      </c>
      <c r="H68" s="76">
        <v>14700000</v>
      </c>
    </row>
    <row r="69" spans="1:8" s="24" customFormat="1">
      <c r="A69" s="289"/>
      <c r="B69" s="289"/>
      <c r="C69" s="278"/>
      <c r="D69" s="75" t="s">
        <v>61</v>
      </c>
      <c r="E69" s="76">
        <v>14700000</v>
      </c>
      <c r="F69" s="76">
        <v>0</v>
      </c>
      <c r="G69" s="76">
        <v>0</v>
      </c>
      <c r="H69" s="76">
        <v>14700000</v>
      </c>
    </row>
    <row r="70" spans="1:8" s="24" customFormat="1">
      <c r="A70" s="290"/>
      <c r="B70" s="290"/>
      <c r="C70" s="279"/>
      <c r="D70" s="75" t="s">
        <v>1</v>
      </c>
      <c r="E70" s="76">
        <v>0</v>
      </c>
      <c r="F70" s="76">
        <v>0</v>
      </c>
      <c r="G70" s="76">
        <v>0</v>
      </c>
      <c r="H70" s="76">
        <v>0</v>
      </c>
    </row>
    <row r="71" spans="1:8" s="24" customFormat="1">
      <c r="A71" s="288" t="s">
        <v>40</v>
      </c>
      <c r="B71" s="288" t="s">
        <v>285</v>
      </c>
      <c r="C71" s="277" t="s">
        <v>31</v>
      </c>
      <c r="D71" s="75" t="s">
        <v>60</v>
      </c>
      <c r="E71" s="76">
        <v>67808500</v>
      </c>
      <c r="F71" s="76">
        <v>0</v>
      </c>
      <c r="G71" s="76">
        <v>0</v>
      </c>
      <c r="H71" s="76">
        <v>67808500</v>
      </c>
    </row>
    <row r="72" spans="1:8" s="24" customFormat="1">
      <c r="A72" s="289"/>
      <c r="B72" s="289"/>
      <c r="C72" s="278"/>
      <c r="D72" s="75" t="s">
        <v>61</v>
      </c>
      <c r="E72" s="76">
        <v>67718500</v>
      </c>
      <c r="F72" s="76">
        <v>0</v>
      </c>
      <c r="G72" s="76">
        <v>0</v>
      </c>
      <c r="H72" s="76">
        <v>67718500</v>
      </c>
    </row>
    <row r="73" spans="1:8" s="24" customFormat="1">
      <c r="A73" s="290"/>
      <c r="B73" s="290"/>
      <c r="C73" s="279"/>
      <c r="D73" s="75" t="s">
        <v>1</v>
      </c>
      <c r="E73" s="76">
        <v>90000</v>
      </c>
      <c r="F73" s="76">
        <v>0</v>
      </c>
      <c r="G73" s="76">
        <v>0</v>
      </c>
      <c r="H73" s="76">
        <v>90000</v>
      </c>
    </row>
    <row r="74" spans="1:8" s="24" customFormat="1">
      <c r="A74" s="288" t="s">
        <v>40</v>
      </c>
      <c r="B74" s="288" t="s">
        <v>285</v>
      </c>
      <c r="C74" s="277" t="s">
        <v>32</v>
      </c>
      <c r="D74" s="75" t="s">
        <v>60</v>
      </c>
      <c r="E74" s="76">
        <v>13350500</v>
      </c>
      <c r="F74" s="76">
        <v>0</v>
      </c>
      <c r="G74" s="76">
        <v>0</v>
      </c>
      <c r="H74" s="76">
        <v>13350500</v>
      </c>
    </row>
    <row r="75" spans="1:8" s="24" customFormat="1">
      <c r="A75" s="289"/>
      <c r="B75" s="289"/>
      <c r="C75" s="278"/>
      <c r="D75" s="75" t="s">
        <v>61</v>
      </c>
      <c r="E75" s="76">
        <v>13350500</v>
      </c>
      <c r="F75" s="76">
        <v>0</v>
      </c>
      <c r="G75" s="76">
        <v>0</v>
      </c>
      <c r="H75" s="76">
        <v>13350500</v>
      </c>
    </row>
    <row r="76" spans="1:8" s="24" customFormat="1">
      <c r="A76" s="290"/>
      <c r="B76" s="290"/>
      <c r="C76" s="279"/>
      <c r="D76" s="75" t="s">
        <v>1</v>
      </c>
      <c r="E76" s="76">
        <v>0</v>
      </c>
      <c r="F76" s="76">
        <v>0</v>
      </c>
      <c r="G76" s="76">
        <v>0</v>
      </c>
      <c r="H76" s="76">
        <v>0</v>
      </c>
    </row>
    <row r="77" spans="1:8" s="24" customFormat="1">
      <c r="A77" s="288" t="s">
        <v>40</v>
      </c>
      <c r="B77" s="288" t="s">
        <v>285</v>
      </c>
      <c r="C77" s="277" t="s">
        <v>33</v>
      </c>
      <c r="D77" s="75" t="s">
        <v>60</v>
      </c>
      <c r="E77" s="76">
        <v>8650000</v>
      </c>
      <c r="F77" s="76">
        <v>0</v>
      </c>
      <c r="G77" s="76">
        <v>0</v>
      </c>
      <c r="H77" s="76">
        <v>8650000</v>
      </c>
    </row>
    <row r="78" spans="1:8" s="24" customFormat="1">
      <c r="A78" s="289"/>
      <c r="B78" s="289"/>
      <c r="C78" s="278"/>
      <c r="D78" s="75" t="s">
        <v>61</v>
      </c>
      <c r="E78" s="76">
        <v>8650000</v>
      </c>
      <c r="F78" s="76">
        <v>0</v>
      </c>
      <c r="G78" s="76">
        <v>0</v>
      </c>
      <c r="H78" s="76">
        <v>8650000</v>
      </c>
    </row>
    <row r="79" spans="1:8" s="24" customFormat="1">
      <c r="A79" s="290"/>
      <c r="B79" s="290"/>
      <c r="C79" s="279"/>
      <c r="D79" s="75" t="s">
        <v>1</v>
      </c>
      <c r="E79" s="76">
        <v>0</v>
      </c>
      <c r="F79" s="76">
        <v>0</v>
      </c>
      <c r="G79" s="76">
        <v>0</v>
      </c>
      <c r="H79" s="76">
        <v>0</v>
      </c>
    </row>
    <row r="80" spans="1:8" s="24" customFormat="1">
      <c r="A80" s="288" t="s">
        <v>40</v>
      </c>
      <c r="B80" s="288" t="s">
        <v>285</v>
      </c>
      <c r="C80" s="277" t="s">
        <v>34</v>
      </c>
      <c r="D80" s="75" t="s">
        <v>60</v>
      </c>
      <c r="E80" s="76">
        <v>8383440</v>
      </c>
      <c r="F80" s="76">
        <v>0</v>
      </c>
      <c r="G80" s="76">
        <v>0</v>
      </c>
      <c r="H80" s="76">
        <v>8383440</v>
      </c>
    </row>
    <row r="81" spans="1:8" s="24" customFormat="1">
      <c r="A81" s="289"/>
      <c r="B81" s="289"/>
      <c r="C81" s="278"/>
      <c r="D81" s="75" t="s">
        <v>61</v>
      </c>
      <c r="E81" s="76">
        <v>8314730</v>
      </c>
      <c r="F81" s="76">
        <v>0</v>
      </c>
      <c r="G81" s="76">
        <v>0</v>
      </c>
      <c r="H81" s="76">
        <v>8314730</v>
      </c>
    </row>
    <row r="82" spans="1:8" s="24" customFormat="1">
      <c r="A82" s="290"/>
      <c r="B82" s="290"/>
      <c r="C82" s="279"/>
      <c r="D82" s="75" t="s">
        <v>1</v>
      </c>
      <c r="E82" s="76">
        <v>68710</v>
      </c>
      <c r="F82" s="76">
        <v>0</v>
      </c>
      <c r="G82" s="76">
        <v>0</v>
      </c>
      <c r="H82" s="76">
        <v>68710</v>
      </c>
    </row>
    <row r="83" spans="1:8" s="24" customFormat="1">
      <c r="A83" s="288" t="s">
        <v>40</v>
      </c>
      <c r="B83" s="288" t="s">
        <v>285</v>
      </c>
      <c r="C83" s="277" t="s">
        <v>286</v>
      </c>
      <c r="D83" s="75" t="s">
        <v>60</v>
      </c>
      <c r="E83" s="76">
        <v>43692880</v>
      </c>
      <c r="F83" s="76">
        <v>0</v>
      </c>
      <c r="G83" s="76">
        <v>0</v>
      </c>
      <c r="H83" s="76">
        <v>43692880</v>
      </c>
    </row>
    <row r="84" spans="1:8" s="24" customFormat="1">
      <c r="A84" s="289"/>
      <c r="B84" s="289"/>
      <c r="C84" s="278"/>
      <c r="D84" s="75" t="s">
        <v>61</v>
      </c>
      <c r="E84" s="76">
        <v>32102750</v>
      </c>
      <c r="F84" s="76">
        <v>0</v>
      </c>
      <c r="G84" s="76">
        <v>0</v>
      </c>
      <c r="H84" s="76">
        <v>32102750</v>
      </c>
    </row>
    <row r="85" spans="1:8" s="24" customFormat="1">
      <c r="A85" s="290"/>
      <c r="B85" s="290"/>
      <c r="C85" s="279"/>
      <c r="D85" s="75" t="s">
        <v>1</v>
      </c>
      <c r="E85" s="76">
        <v>11590130</v>
      </c>
      <c r="F85" s="76">
        <v>0</v>
      </c>
      <c r="G85" s="76">
        <v>0</v>
      </c>
      <c r="H85" s="76">
        <v>11590130</v>
      </c>
    </row>
    <row r="86" spans="1:8" s="24" customFormat="1">
      <c r="A86" s="288" t="s">
        <v>40</v>
      </c>
      <c r="B86" s="288" t="s">
        <v>285</v>
      </c>
      <c r="C86" s="277" t="s">
        <v>36</v>
      </c>
      <c r="D86" s="75" t="s">
        <v>60</v>
      </c>
      <c r="E86" s="76">
        <v>10000000</v>
      </c>
      <c r="F86" s="76">
        <v>0</v>
      </c>
      <c r="G86" s="76">
        <v>0</v>
      </c>
      <c r="H86" s="76">
        <v>10000000</v>
      </c>
    </row>
    <row r="87" spans="1:8" s="24" customFormat="1">
      <c r="A87" s="289"/>
      <c r="B87" s="289"/>
      <c r="C87" s="278"/>
      <c r="D87" s="75" t="s">
        <v>61</v>
      </c>
      <c r="E87" s="76">
        <v>9960000</v>
      </c>
      <c r="F87" s="76">
        <v>0</v>
      </c>
      <c r="G87" s="76">
        <v>0</v>
      </c>
      <c r="H87" s="76">
        <v>9960000</v>
      </c>
    </row>
    <row r="88" spans="1:8" s="24" customFormat="1">
      <c r="A88" s="290"/>
      <c r="B88" s="290"/>
      <c r="C88" s="279"/>
      <c r="D88" s="75" t="s">
        <v>1</v>
      </c>
      <c r="E88" s="76">
        <v>40000</v>
      </c>
      <c r="F88" s="76">
        <v>0</v>
      </c>
      <c r="G88" s="76">
        <v>0</v>
      </c>
      <c r="H88" s="76">
        <v>40000</v>
      </c>
    </row>
    <row r="89" spans="1:8" s="24" customFormat="1">
      <c r="A89" s="288" t="s">
        <v>40</v>
      </c>
      <c r="B89" s="288" t="s">
        <v>285</v>
      </c>
      <c r="C89" s="277" t="s">
        <v>37</v>
      </c>
      <c r="D89" s="75" t="s">
        <v>60</v>
      </c>
      <c r="E89" s="76">
        <v>10000000</v>
      </c>
      <c r="F89" s="76">
        <v>0</v>
      </c>
      <c r="G89" s="76">
        <v>0</v>
      </c>
      <c r="H89" s="76">
        <v>10000000</v>
      </c>
    </row>
    <row r="90" spans="1:8" s="24" customFormat="1">
      <c r="A90" s="289"/>
      <c r="B90" s="289"/>
      <c r="C90" s="278"/>
      <c r="D90" s="75" t="s">
        <v>61</v>
      </c>
      <c r="E90" s="76">
        <v>9378000</v>
      </c>
      <c r="F90" s="76">
        <v>0</v>
      </c>
      <c r="G90" s="76">
        <v>0</v>
      </c>
      <c r="H90" s="76">
        <v>9378000</v>
      </c>
    </row>
    <row r="91" spans="1:8" s="24" customFormat="1">
      <c r="A91" s="290"/>
      <c r="B91" s="290"/>
      <c r="C91" s="279"/>
      <c r="D91" s="75" t="s">
        <v>1</v>
      </c>
      <c r="E91" s="76">
        <v>622000</v>
      </c>
      <c r="F91" s="76">
        <v>0</v>
      </c>
      <c r="G91" s="76">
        <v>0</v>
      </c>
      <c r="H91" s="76">
        <v>622000</v>
      </c>
    </row>
    <row r="92" spans="1:8" s="24" customFormat="1">
      <c r="A92" s="288" t="s">
        <v>40</v>
      </c>
      <c r="B92" s="288" t="s">
        <v>285</v>
      </c>
      <c r="C92" s="277" t="s">
        <v>38</v>
      </c>
      <c r="D92" s="75" t="s">
        <v>60</v>
      </c>
      <c r="E92" s="76">
        <v>21700000</v>
      </c>
      <c r="F92" s="76">
        <v>0</v>
      </c>
      <c r="G92" s="76">
        <v>0</v>
      </c>
      <c r="H92" s="76">
        <v>21700000</v>
      </c>
    </row>
    <row r="93" spans="1:8" s="24" customFormat="1">
      <c r="A93" s="289"/>
      <c r="B93" s="289"/>
      <c r="C93" s="278"/>
      <c r="D93" s="75" t="s">
        <v>61</v>
      </c>
      <c r="E93" s="76">
        <v>19018240</v>
      </c>
      <c r="F93" s="76">
        <v>0</v>
      </c>
      <c r="G93" s="76">
        <v>0</v>
      </c>
      <c r="H93" s="76">
        <v>19018240</v>
      </c>
    </row>
    <row r="94" spans="1:8" s="24" customFormat="1">
      <c r="A94" s="290"/>
      <c r="B94" s="290"/>
      <c r="C94" s="279"/>
      <c r="D94" s="75" t="s">
        <v>1</v>
      </c>
      <c r="E94" s="76">
        <v>2681760</v>
      </c>
      <c r="F94" s="76">
        <v>0</v>
      </c>
      <c r="G94" s="76">
        <v>0</v>
      </c>
      <c r="H94" s="76">
        <v>2681760</v>
      </c>
    </row>
    <row r="95" spans="1:8" s="24" customFormat="1">
      <c r="A95" s="288" t="s">
        <v>40</v>
      </c>
      <c r="B95" s="288" t="s">
        <v>285</v>
      </c>
      <c r="C95" s="277" t="s">
        <v>39</v>
      </c>
      <c r="D95" s="75" t="s">
        <v>60</v>
      </c>
      <c r="E95" s="76">
        <v>4000000</v>
      </c>
      <c r="F95" s="76">
        <v>0</v>
      </c>
      <c r="G95" s="76">
        <v>0</v>
      </c>
      <c r="H95" s="76">
        <v>4000000</v>
      </c>
    </row>
    <row r="96" spans="1:8" s="24" customFormat="1">
      <c r="A96" s="289"/>
      <c r="B96" s="289"/>
      <c r="C96" s="278"/>
      <c r="D96" s="75" t="s">
        <v>61</v>
      </c>
      <c r="E96" s="76">
        <v>4000000</v>
      </c>
      <c r="F96" s="76">
        <v>0</v>
      </c>
      <c r="G96" s="76">
        <v>0</v>
      </c>
      <c r="H96" s="76">
        <v>4000000</v>
      </c>
    </row>
    <row r="97" spans="1:8" s="24" customFormat="1">
      <c r="A97" s="290"/>
      <c r="B97" s="290"/>
      <c r="C97" s="279"/>
      <c r="D97" s="75" t="s">
        <v>1</v>
      </c>
      <c r="E97" s="76">
        <v>0</v>
      </c>
      <c r="F97" s="76">
        <v>0</v>
      </c>
      <c r="G97" s="76">
        <v>0</v>
      </c>
      <c r="H97" s="76">
        <v>0</v>
      </c>
    </row>
    <row r="98" spans="1:8" s="24" customFormat="1">
      <c r="A98" s="288" t="s">
        <v>40</v>
      </c>
      <c r="B98" s="288" t="s">
        <v>285</v>
      </c>
      <c r="C98" s="277" t="s">
        <v>35</v>
      </c>
      <c r="D98" s="75" t="s">
        <v>60</v>
      </c>
      <c r="E98" s="76">
        <v>6026850</v>
      </c>
      <c r="F98" s="76">
        <v>0</v>
      </c>
      <c r="G98" s="76">
        <v>0</v>
      </c>
      <c r="H98" s="76">
        <v>6026850</v>
      </c>
    </row>
    <row r="99" spans="1:8" s="24" customFormat="1">
      <c r="A99" s="289"/>
      <c r="B99" s="289"/>
      <c r="C99" s="278"/>
      <c r="D99" s="75" t="s">
        <v>61</v>
      </c>
      <c r="E99" s="76">
        <v>6026850</v>
      </c>
      <c r="F99" s="76">
        <v>0</v>
      </c>
      <c r="G99" s="76">
        <v>0</v>
      </c>
      <c r="H99" s="76">
        <v>6026850</v>
      </c>
    </row>
    <row r="100" spans="1:8" s="24" customFormat="1">
      <c r="A100" s="290"/>
      <c r="B100" s="290"/>
      <c r="C100" s="279"/>
      <c r="D100" s="75" t="s">
        <v>1</v>
      </c>
      <c r="E100" s="76">
        <v>0</v>
      </c>
      <c r="F100" s="76">
        <v>0</v>
      </c>
      <c r="G100" s="76">
        <v>0</v>
      </c>
      <c r="H100" s="76">
        <v>0</v>
      </c>
    </row>
    <row r="101" spans="1:8" s="24" customFormat="1">
      <c r="A101" s="291" t="s">
        <v>40</v>
      </c>
      <c r="B101" s="280" t="s">
        <v>287</v>
      </c>
      <c r="C101" s="265"/>
      <c r="D101" s="176" t="s">
        <v>60</v>
      </c>
      <c r="E101" s="177">
        <v>217602170</v>
      </c>
      <c r="F101" s="177">
        <v>0</v>
      </c>
      <c r="G101" s="177">
        <v>0</v>
      </c>
      <c r="H101" s="177">
        <v>217602170</v>
      </c>
    </row>
    <row r="102" spans="1:8" s="24" customFormat="1">
      <c r="A102" s="292"/>
      <c r="B102" s="281"/>
      <c r="C102" s="266"/>
      <c r="D102" s="176" t="s">
        <v>61</v>
      </c>
      <c r="E102" s="177">
        <v>202509570</v>
      </c>
      <c r="F102" s="177">
        <v>0</v>
      </c>
      <c r="G102" s="177">
        <v>0</v>
      </c>
      <c r="H102" s="177">
        <v>202509570</v>
      </c>
    </row>
    <row r="103" spans="1:8" s="24" customFormat="1">
      <c r="A103" s="293"/>
      <c r="B103" s="282"/>
      <c r="C103" s="267"/>
      <c r="D103" s="176" t="s">
        <v>1</v>
      </c>
      <c r="E103" s="177">
        <v>15092600</v>
      </c>
      <c r="F103" s="177">
        <v>0</v>
      </c>
      <c r="G103" s="177">
        <v>0</v>
      </c>
      <c r="H103" s="177">
        <v>15092600</v>
      </c>
    </row>
    <row r="104" spans="1:8" s="24" customFormat="1">
      <c r="A104" s="288" t="s">
        <v>40</v>
      </c>
      <c r="B104" s="288" t="s">
        <v>42</v>
      </c>
      <c r="C104" s="277" t="s">
        <v>41</v>
      </c>
      <c r="D104" s="75" t="s">
        <v>60</v>
      </c>
      <c r="E104" s="76">
        <v>5185526700</v>
      </c>
      <c r="F104" s="76">
        <v>1598866321</v>
      </c>
      <c r="G104" s="76">
        <v>0</v>
      </c>
      <c r="H104" s="76">
        <v>6784393021</v>
      </c>
    </row>
    <row r="105" spans="1:8" s="24" customFormat="1">
      <c r="A105" s="289"/>
      <c r="B105" s="289"/>
      <c r="C105" s="278"/>
      <c r="D105" s="75" t="s">
        <v>61</v>
      </c>
      <c r="E105" s="76">
        <v>4476412499</v>
      </c>
      <c r="F105" s="76">
        <v>1598866321</v>
      </c>
      <c r="G105" s="76">
        <v>0</v>
      </c>
      <c r="H105" s="76">
        <v>6075278820</v>
      </c>
    </row>
    <row r="106" spans="1:8" s="24" customFormat="1">
      <c r="A106" s="290"/>
      <c r="B106" s="290"/>
      <c r="C106" s="279"/>
      <c r="D106" s="75" t="s">
        <v>1</v>
      </c>
      <c r="E106" s="76">
        <v>709114201</v>
      </c>
      <c r="F106" s="76">
        <v>0</v>
      </c>
      <c r="G106" s="76">
        <v>0</v>
      </c>
      <c r="H106" s="76">
        <v>709114201</v>
      </c>
    </row>
    <row r="107" spans="1:8" s="24" customFormat="1">
      <c r="A107" s="291" t="s">
        <v>40</v>
      </c>
      <c r="B107" s="280" t="s">
        <v>288</v>
      </c>
      <c r="C107" s="265"/>
      <c r="D107" s="176" t="s">
        <v>60</v>
      </c>
      <c r="E107" s="177">
        <v>5185526700</v>
      </c>
      <c r="F107" s="177">
        <v>1598866321</v>
      </c>
      <c r="G107" s="177">
        <v>0</v>
      </c>
      <c r="H107" s="177">
        <v>6784393021</v>
      </c>
    </row>
    <row r="108" spans="1:8" s="24" customFormat="1">
      <c r="A108" s="292"/>
      <c r="B108" s="281"/>
      <c r="C108" s="266"/>
      <c r="D108" s="176" t="s">
        <v>61</v>
      </c>
      <c r="E108" s="177">
        <v>4476412499</v>
      </c>
      <c r="F108" s="177">
        <v>1598866321</v>
      </c>
      <c r="G108" s="177">
        <v>0</v>
      </c>
      <c r="H108" s="177">
        <v>6075278820</v>
      </c>
    </row>
    <row r="109" spans="1:8" s="24" customFormat="1">
      <c r="A109" s="293"/>
      <c r="B109" s="282"/>
      <c r="C109" s="267"/>
      <c r="D109" s="176" t="s">
        <v>1</v>
      </c>
      <c r="E109" s="177">
        <v>709114201</v>
      </c>
      <c r="F109" s="177">
        <v>0</v>
      </c>
      <c r="G109" s="177">
        <v>0</v>
      </c>
      <c r="H109" s="177">
        <v>709114201</v>
      </c>
    </row>
    <row r="110" spans="1:8" s="24" customFormat="1">
      <c r="A110" s="288" t="s">
        <v>40</v>
      </c>
      <c r="B110" s="288" t="s">
        <v>47</v>
      </c>
      <c r="C110" s="277" t="s">
        <v>43</v>
      </c>
      <c r="D110" s="75" t="s">
        <v>60</v>
      </c>
      <c r="E110" s="76">
        <v>1347429660</v>
      </c>
      <c r="F110" s="76">
        <v>0</v>
      </c>
      <c r="G110" s="76">
        <v>0</v>
      </c>
      <c r="H110" s="76">
        <v>1347429660</v>
      </c>
    </row>
    <row r="111" spans="1:8" s="24" customFormat="1">
      <c r="A111" s="289"/>
      <c r="B111" s="289"/>
      <c r="C111" s="278"/>
      <c r="D111" s="75" t="s">
        <v>61</v>
      </c>
      <c r="E111" s="76">
        <v>910662971</v>
      </c>
      <c r="F111" s="76">
        <v>0</v>
      </c>
      <c r="G111" s="76">
        <v>0</v>
      </c>
      <c r="H111" s="76">
        <v>910662971</v>
      </c>
    </row>
    <row r="112" spans="1:8" s="24" customFormat="1">
      <c r="A112" s="290"/>
      <c r="B112" s="290"/>
      <c r="C112" s="279"/>
      <c r="D112" s="75" t="s">
        <v>1</v>
      </c>
      <c r="E112" s="76">
        <v>436766689</v>
      </c>
      <c r="F112" s="76">
        <v>0</v>
      </c>
      <c r="G112" s="76">
        <v>0</v>
      </c>
      <c r="H112" s="76">
        <v>436766689</v>
      </c>
    </row>
    <row r="113" spans="1:8" s="24" customFormat="1">
      <c r="A113" s="288" t="s">
        <v>40</v>
      </c>
      <c r="B113" s="288" t="s">
        <v>47</v>
      </c>
      <c r="C113" s="277" t="s">
        <v>44</v>
      </c>
      <c r="D113" s="75" t="s">
        <v>60</v>
      </c>
      <c r="E113" s="76">
        <v>63600000</v>
      </c>
      <c r="F113" s="76">
        <v>0</v>
      </c>
      <c r="G113" s="76">
        <v>0</v>
      </c>
      <c r="H113" s="76">
        <v>63600000</v>
      </c>
    </row>
    <row r="114" spans="1:8" s="24" customFormat="1">
      <c r="A114" s="289"/>
      <c r="B114" s="289"/>
      <c r="C114" s="278"/>
      <c r="D114" s="75" t="s">
        <v>61</v>
      </c>
      <c r="E114" s="76">
        <v>54646500</v>
      </c>
      <c r="F114" s="76">
        <v>0</v>
      </c>
      <c r="G114" s="76">
        <v>0</v>
      </c>
      <c r="H114" s="76">
        <v>54646500</v>
      </c>
    </row>
    <row r="115" spans="1:8" s="24" customFormat="1">
      <c r="A115" s="290"/>
      <c r="B115" s="290"/>
      <c r="C115" s="279"/>
      <c r="D115" s="75" t="s">
        <v>1</v>
      </c>
      <c r="E115" s="76">
        <v>8953500</v>
      </c>
      <c r="F115" s="76">
        <v>0</v>
      </c>
      <c r="G115" s="76">
        <v>0</v>
      </c>
      <c r="H115" s="76">
        <v>8953500</v>
      </c>
    </row>
    <row r="116" spans="1:8" s="24" customFormat="1">
      <c r="A116" s="288" t="s">
        <v>40</v>
      </c>
      <c r="B116" s="288" t="s">
        <v>47</v>
      </c>
      <c r="C116" s="277" t="s">
        <v>45</v>
      </c>
      <c r="D116" s="75" t="s">
        <v>60</v>
      </c>
      <c r="E116" s="76">
        <v>5200000</v>
      </c>
      <c r="F116" s="76">
        <v>0</v>
      </c>
      <c r="G116" s="76">
        <v>0</v>
      </c>
      <c r="H116" s="76">
        <v>5200000</v>
      </c>
    </row>
    <row r="117" spans="1:8" s="24" customFormat="1">
      <c r="A117" s="289"/>
      <c r="B117" s="289"/>
      <c r="C117" s="278"/>
      <c r="D117" s="75" t="s">
        <v>61</v>
      </c>
      <c r="E117" s="76">
        <v>5200000</v>
      </c>
      <c r="F117" s="76">
        <v>0</v>
      </c>
      <c r="G117" s="76">
        <v>0</v>
      </c>
      <c r="H117" s="76">
        <v>5200000</v>
      </c>
    </row>
    <row r="118" spans="1:8" s="24" customFormat="1">
      <c r="A118" s="290"/>
      <c r="B118" s="290"/>
      <c r="C118" s="279"/>
      <c r="D118" s="75" t="s">
        <v>1</v>
      </c>
      <c r="E118" s="76">
        <v>0</v>
      </c>
      <c r="F118" s="76">
        <v>0</v>
      </c>
      <c r="G118" s="76">
        <v>0</v>
      </c>
      <c r="H118" s="76">
        <v>0</v>
      </c>
    </row>
    <row r="119" spans="1:8" s="24" customFormat="1">
      <c r="A119" s="288" t="s">
        <v>40</v>
      </c>
      <c r="B119" s="288" t="s">
        <v>47</v>
      </c>
      <c r="C119" s="277" t="s">
        <v>46</v>
      </c>
      <c r="D119" s="75" t="s">
        <v>60</v>
      </c>
      <c r="E119" s="76">
        <v>3193640</v>
      </c>
      <c r="F119" s="76">
        <v>0</v>
      </c>
      <c r="G119" s="76">
        <v>0</v>
      </c>
      <c r="H119" s="76">
        <v>3193640</v>
      </c>
    </row>
    <row r="120" spans="1:8" s="24" customFormat="1">
      <c r="A120" s="289"/>
      <c r="B120" s="289"/>
      <c r="C120" s="278"/>
      <c r="D120" s="75" t="s">
        <v>61</v>
      </c>
      <c r="E120" s="76">
        <v>0</v>
      </c>
      <c r="F120" s="76">
        <v>0</v>
      </c>
      <c r="G120" s="76">
        <v>0</v>
      </c>
      <c r="H120" s="76">
        <v>0</v>
      </c>
    </row>
    <row r="121" spans="1:8" s="24" customFormat="1">
      <c r="A121" s="290"/>
      <c r="B121" s="290"/>
      <c r="C121" s="279"/>
      <c r="D121" s="75" t="s">
        <v>1</v>
      </c>
      <c r="E121" s="76">
        <v>3193640</v>
      </c>
      <c r="F121" s="76">
        <v>0</v>
      </c>
      <c r="G121" s="76">
        <v>0</v>
      </c>
      <c r="H121" s="76">
        <v>3193640</v>
      </c>
    </row>
    <row r="122" spans="1:8" s="24" customFormat="1">
      <c r="A122" s="291" t="s">
        <v>40</v>
      </c>
      <c r="B122" s="280" t="s">
        <v>289</v>
      </c>
      <c r="C122" s="265"/>
      <c r="D122" s="176" t="s">
        <v>60</v>
      </c>
      <c r="E122" s="177">
        <v>1419423300</v>
      </c>
      <c r="F122" s="177">
        <v>0</v>
      </c>
      <c r="G122" s="177">
        <v>0</v>
      </c>
      <c r="H122" s="177">
        <v>1419423300</v>
      </c>
    </row>
    <row r="123" spans="1:8" s="24" customFormat="1">
      <c r="A123" s="292"/>
      <c r="B123" s="281"/>
      <c r="C123" s="266"/>
      <c r="D123" s="176" t="s">
        <v>61</v>
      </c>
      <c r="E123" s="177">
        <v>970509471</v>
      </c>
      <c r="F123" s="177">
        <v>0</v>
      </c>
      <c r="G123" s="177">
        <v>0</v>
      </c>
      <c r="H123" s="177">
        <v>970509471</v>
      </c>
    </row>
    <row r="124" spans="1:8" s="24" customFormat="1">
      <c r="A124" s="293"/>
      <c r="B124" s="282"/>
      <c r="C124" s="267"/>
      <c r="D124" s="176" t="s">
        <v>1</v>
      </c>
      <c r="E124" s="177">
        <v>448913829</v>
      </c>
      <c r="F124" s="177">
        <v>0</v>
      </c>
      <c r="G124" s="177">
        <v>0</v>
      </c>
      <c r="H124" s="177">
        <v>448913829</v>
      </c>
    </row>
    <row r="125" spans="1:8" s="24" customFormat="1">
      <c r="A125" s="288" t="s">
        <v>40</v>
      </c>
      <c r="B125" s="288" t="s">
        <v>48</v>
      </c>
      <c r="C125" s="277" t="s">
        <v>48</v>
      </c>
      <c r="D125" s="75" t="s">
        <v>60</v>
      </c>
      <c r="E125" s="76">
        <v>7700000</v>
      </c>
      <c r="F125" s="76">
        <v>0</v>
      </c>
      <c r="G125" s="76">
        <v>0</v>
      </c>
      <c r="H125" s="76">
        <v>7700000</v>
      </c>
    </row>
    <row r="126" spans="1:8" s="24" customFormat="1">
      <c r="A126" s="289"/>
      <c r="B126" s="289"/>
      <c r="C126" s="278"/>
      <c r="D126" s="75" t="s">
        <v>61</v>
      </c>
      <c r="E126" s="76">
        <v>5396000</v>
      </c>
      <c r="F126" s="76">
        <v>0</v>
      </c>
      <c r="G126" s="76">
        <v>0</v>
      </c>
      <c r="H126" s="76">
        <v>5396000</v>
      </c>
    </row>
    <row r="127" spans="1:8" s="24" customFormat="1">
      <c r="A127" s="290"/>
      <c r="B127" s="290"/>
      <c r="C127" s="279"/>
      <c r="D127" s="75" t="s">
        <v>1</v>
      </c>
      <c r="E127" s="76">
        <v>2304000</v>
      </c>
      <c r="F127" s="76">
        <v>0</v>
      </c>
      <c r="G127" s="76">
        <v>0</v>
      </c>
      <c r="H127" s="76">
        <v>2304000</v>
      </c>
    </row>
    <row r="128" spans="1:8" s="24" customFormat="1">
      <c r="A128" s="291" t="s">
        <v>40</v>
      </c>
      <c r="B128" s="280" t="s">
        <v>290</v>
      </c>
      <c r="C128" s="265"/>
      <c r="D128" s="176" t="s">
        <v>60</v>
      </c>
      <c r="E128" s="177">
        <v>7700000</v>
      </c>
      <c r="F128" s="177">
        <v>0</v>
      </c>
      <c r="G128" s="177">
        <v>0</v>
      </c>
      <c r="H128" s="177">
        <v>7700000</v>
      </c>
    </row>
    <row r="129" spans="1:8" s="24" customFormat="1">
      <c r="A129" s="292"/>
      <c r="B129" s="281"/>
      <c r="C129" s="266"/>
      <c r="D129" s="176" t="s">
        <v>61</v>
      </c>
      <c r="E129" s="177">
        <v>5396000</v>
      </c>
      <c r="F129" s="177">
        <v>0</v>
      </c>
      <c r="G129" s="177">
        <v>0</v>
      </c>
      <c r="H129" s="177">
        <v>5396000</v>
      </c>
    </row>
    <row r="130" spans="1:8" s="24" customFormat="1">
      <c r="A130" s="293"/>
      <c r="B130" s="282"/>
      <c r="C130" s="267"/>
      <c r="D130" s="176" t="s">
        <v>1</v>
      </c>
      <c r="E130" s="177">
        <v>2304000</v>
      </c>
      <c r="F130" s="177">
        <v>0</v>
      </c>
      <c r="G130" s="177">
        <v>0</v>
      </c>
      <c r="H130" s="177">
        <v>2304000</v>
      </c>
    </row>
    <row r="131" spans="1:8" s="24" customFormat="1">
      <c r="A131" s="288" t="s">
        <v>40</v>
      </c>
      <c r="B131" s="288" t="s">
        <v>31</v>
      </c>
      <c r="C131" s="277" t="s">
        <v>49</v>
      </c>
      <c r="D131" s="75" t="s">
        <v>60</v>
      </c>
      <c r="E131" s="76">
        <v>0</v>
      </c>
      <c r="F131" s="76">
        <v>12696000</v>
      </c>
      <c r="G131" s="76">
        <v>0</v>
      </c>
      <c r="H131" s="76">
        <v>12696000</v>
      </c>
    </row>
    <row r="132" spans="1:8" s="24" customFormat="1">
      <c r="A132" s="289"/>
      <c r="B132" s="289"/>
      <c r="C132" s="278"/>
      <c r="D132" s="75" t="s">
        <v>61</v>
      </c>
      <c r="E132" s="76">
        <v>0</v>
      </c>
      <c r="F132" s="76">
        <v>9113500</v>
      </c>
      <c r="G132" s="76">
        <v>0</v>
      </c>
      <c r="H132" s="76">
        <v>9113500</v>
      </c>
    </row>
    <row r="133" spans="1:8" s="24" customFormat="1">
      <c r="A133" s="290"/>
      <c r="B133" s="290"/>
      <c r="C133" s="279"/>
      <c r="D133" s="75" t="s">
        <v>1</v>
      </c>
      <c r="E133" s="76">
        <v>0</v>
      </c>
      <c r="F133" s="76">
        <v>3582500</v>
      </c>
      <c r="G133" s="76">
        <v>0</v>
      </c>
      <c r="H133" s="76">
        <v>3582500</v>
      </c>
    </row>
    <row r="134" spans="1:8" s="24" customFormat="1">
      <c r="A134" s="291" t="s">
        <v>40</v>
      </c>
      <c r="B134" s="280" t="s">
        <v>291</v>
      </c>
      <c r="C134" s="265"/>
      <c r="D134" s="176" t="s">
        <v>60</v>
      </c>
      <c r="E134" s="177">
        <v>0</v>
      </c>
      <c r="F134" s="177">
        <v>12696000</v>
      </c>
      <c r="G134" s="177">
        <v>0</v>
      </c>
      <c r="H134" s="177">
        <v>12696000</v>
      </c>
    </row>
    <row r="135" spans="1:8" s="24" customFormat="1">
      <c r="A135" s="292"/>
      <c r="B135" s="281"/>
      <c r="C135" s="266"/>
      <c r="D135" s="176" t="s">
        <v>61</v>
      </c>
      <c r="E135" s="177">
        <v>0</v>
      </c>
      <c r="F135" s="177">
        <v>9113500</v>
      </c>
      <c r="G135" s="177">
        <v>0</v>
      </c>
      <c r="H135" s="177">
        <v>9113500</v>
      </c>
    </row>
    <row r="136" spans="1:8" s="24" customFormat="1">
      <c r="A136" s="293"/>
      <c r="B136" s="282"/>
      <c r="C136" s="267"/>
      <c r="D136" s="176" t="s">
        <v>1</v>
      </c>
      <c r="E136" s="177">
        <v>0</v>
      </c>
      <c r="F136" s="177">
        <v>3582500</v>
      </c>
      <c r="G136" s="177">
        <v>0</v>
      </c>
      <c r="H136" s="177">
        <v>3582500</v>
      </c>
    </row>
    <row r="137" spans="1:8" s="24" customFormat="1">
      <c r="A137" s="288" t="s">
        <v>40</v>
      </c>
      <c r="B137" s="288" t="s">
        <v>50</v>
      </c>
      <c r="C137" s="277" t="s">
        <v>50</v>
      </c>
      <c r="D137" s="75" t="s">
        <v>60</v>
      </c>
      <c r="E137" s="76">
        <v>61800000</v>
      </c>
      <c r="F137" s="76">
        <v>0</v>
      </c>
      <c r="G137" s="76">
        <v>0</v>
      </c>
      <c r="H137" s="76">
        <v>61800000</v>
      </c>
    </row>
    <row r="138" spans="1:8" s="24" customFormat="1">
      <c r="A138" s="289"/>
      <c r="B138" s="289"/>
      <c r="C138" s="278"/>
      <c r="D138" s="75" t="s">
        <v>61</v>
      </c>
      <c r="E138" s="76">
        <v>61800000</v>
      </c>
      <c r="F138" s="76">
        <v>0</v>
      </c>
      <c r="G138" s="76">
        <v>0</v>
      </c>
      <c r="H138" s="76">
        <v>61800000</v>
      </c>
    </row>
    <row r="139" spans="1:8" s="24" customFormat="1">
      <c r="A139" s="290"/>
      <c r="B139" s="290"/>
      <c r="C139" s="279"/>
      <c r="D139" s="75" t="s">
        <v>1</v>
      </c>
      <c r="E139" s="76">
        <v>0</v>
      </c>
      <c r="F139" s="76">
        <v>0</v>
      </c>
      <c r="G139" s="76">
        <v>0</v>
      </c>
      <c r="H139" s="76">
        <v>0</v>
      </c>
    </row>
    <row r="140" spans="1:8" s="24" customFormat="1">
      <c r="A140" s="291" t="s">
        <v>40</v>
      </c>
      <c r="B140" s="280" t="s">
        <v>292</v>
      </c>
      <c r="C140" s="265"/>
      <c r="D140" s="176" t="s">
        <v>60</v>
      </c>
      <c r="E140" s="177">
        <v>61800000</v>
      </c>
      <c r="F140" s="177">
        <v>0</v>
      </c>
      <c r="G140" s="177">
        <v>0</v>
      </c>
      <c r="H140" s="177">
        <v>61800000</v>
      </c>
    </row>
    <row r="141" spans="1:8" s="24" customFormat="1">
      <c r="A141" s="292"/>
      <c r="B141" s="281"/>
      <c r="C141" s="266"/>
      <c r="D141" s="176" t="s">
        <v>61</v>
      </c>
      <c r="E141" s="177">
        <v>61800000</v>
      </c>
      <c r="F141" s="177">
        <v>0</v>
      </c>
      <c r="G141" s="177">
        <v>0</v>
      </c>
      <c r="H141" s="177">
        <v>61800000</v>
      </c>
    </row>
    <row r="142" spans="1:8" s="24" customFormat="1">
      <c r="A142" s="293"/>
      <c r="B142" s="282"/>
      <c r="C142" s="267"/>
      <c r="D142" s="176" t="s">
        <v>1</v>
      </c>
      <c r="E142" s="177">
        <v>0</v>
      </c>
      <c r="F142" s="177">
        <v>0</v>
      </c>
      <c r="G142" s="177">
        <v>0</v>
      </c>
      <c r="H142" s="177">
        <v>0</v>
      </c>
    </row>
    <row r="143" spans="1:8" s="24" customFormat="1">
      <c r="A143" s="288" t="s">
        <v>40</v>
      </c>
      <c r="B143" s="288" t="s">
        <v>54</v>
      </c>
      <c r="C143" s="277" t="s">
        <v>51</v>
      </c>
      <c r="D143" s="75" t="s">
        <v>60</v>
      </c>
      <c r="E143" s="76">
        <v>31531060</v>
      </c>
      <c r="F143" s="76">
        <v>0</v>
      </c>
      <c r="G143" s="76">
        <v>0</v>
      </c>
      <c r="H143" s="76">
        <v>31531060</v>
      </c>
    </row>
    <row r="144" spans="1:8" s="24" customFormat="1">
      <c r="A144" s="289"/>
      <c r="B144" s="289"/>
      <c r="C144" s="278"/>
      <c r="D144" s="75" t="s">
        <v>61</v>
      </c>
      <c r="E144" s="76">
        <v>31155810</v>
      </c>
      <c r="F144" s="76">
        <v>0</v>
      </c>
      <c r="G144" s="76">
        <v>0</v>
      </c>
      <c r="H144" s="76">
        <v>31155810</v>
      </c>
    </row>
    <row r="145" spans="1:8" s="24" customFormat="1">
      <c r="A145" s="290"/>
      <c r="B145" s="290"/>
      <c r="C145" s="279"/>
      <c r="D145" s="75" t="s">
        <v>1</v>
      </c>
      <c r="E145" s="76">
        <v>375250</v>
      </c>
      <c r="F145" s="76">
        <v>0</v>
      </c>
      <c r="G145" s="76">
        <v>0</v>
      </c>
      <c r="H145" s="76">
        <v>375250</v>
      </c>
    </row>
    <row r="146" spans="1:8" s="24" customFormat="1">
      <c r="A146" s="288" t="s">
        <v>40</v>
      </c>
      <c r="B146" s="288" t="s">
        <v>54</v>
      </c>
      <c r="C146" s="277" t="s">
        <v>52</v>
      </c>
      <c r="D146" s="75" t="s">
        <v>60</v>
      </c>
      <c r="E146" s="76">
        <v>14132800</v>
      </c>
      <c r="F146" s="76">
        <v>0</v>
      </c>
      <c r="G146" s="76">
        <v>0</v>
      </c>
      <c r="H146" s="76">
        <v>14132800</v>
      </c>
    </row>
    <row r="147" spans="1:8" s="24" customFormat="1">
      <c r="A147" s="289"/>
      <c r="B147" s="289"/>
      <c r="C147" s="278"/>
      <c r="D147" s="75" t="s">
        <v>61</v>
      </c>
      <c r="E147" s="76">
        <v>13991380</v>
      </c>
      <c r="F147" s="76">
        <v>0</v>
      </c>
      <c r="G147" s="76">
        <v>0</v>
      </c>
      <c r="H147" s="76">
        <v>13991380</v>
      </c>
    </row>
    <row r="148" spans="1:8" s="24" customFormat="1">
      <c r="A148" s="290"/>
      <c r="B148" s="290"/>
      <c r="C148" s="279"/>
      <c r="D148" s="75" t="s">
        <v>1</v>
      </c>
      <c r="E148" s="76">
        <v>141420</v>
      </c>
      <c r="F148" s="76">
        <v>0</v>
      </c>
      <c r="G148" s="76">
        <v>0</v>
      </c>
      <c r="H148" s="76">
        <v>141420</v>
      </c>
    </row>
    <row r="149" spans="1:8" s="24" customFormat="1">
      <c r="A149" s="288" t="s">
        <v>40</v>
      </c>
      <c r="B149" s="288" t="s">
        <v>54</v>
      </c>
      <c r="C149" s="277" t="s">
        <v>53</v>
      </c>
      <c r="D149" s="75" t="s">
        <v>60</v>
      </c>
      <c r="E149" s="76">
        <v>20828140</v>
      </c>
      <c r="F149" s="76">
        <v>0</v>
      </c>
      <c r="G149" s="76">
        <v>0</v>
      </c>
      <c r="H149" s="76">
        <v>20828140</v>
      </c>
    </row>
    <row r="150" spans="1:8" s="24" customFormat="1">
      <c r="A150" s="289"/>
      <c r="B150" s="289"/>
      <c r="C150" s="278"/>
      <c r="D150" s="75" t="s">
        <v>61</v>
      </c>
      <c r="E150" s="76">
        <v>20828140</v>
      </c>
      <c r="F150" s="76">
        <v>0</v>
      </c>
      <c r="G150" s="76">
        <v>0</v>
      </c>
      <c r="H150" s="76">
        <v>20828140</v>
      </c>
    </row>
    <row r="151" spans="1:8" s="24" customFormat="1">
      <c r="A151" s="290"/>
      <c r="B151" s="290"/>
      <c r="C151" s="279"/>
      <c r="D151" s="75" t="s">
        <v>1</v>
      </c>
      <c r="E151" s="76">
        <v>0</v>
      </c>
      <c r="F151" s="76">
        <v>0</v>
      </c>
      <c r="G151" s="76">
        <v>0</v>
      </c>
      <c r="H151" s="76">
        <v>0</v>
      </c>
    </row>
    <row r="152" spans="1:8" s="24" customFormat="1">
      <c r="A152" s="291" t="s">
        <v>40</v>
      </c>
      <c r="B152" s="280" t="s">
        <v>293</v>
      </c>
      <c r="C152" s="265"/>
      <c r="D152" s="176" t="s">
        <v>60</v>
      </c>
      <c r="E152" s="177">
        <v>66492000</v>
      </c>
      <c r="F152" s="177">
        <v>0</v>
      </c>
      <c r="G152" s="177">
        <v>0</v>
      </c>
      <c r="H152" s="177">
        <v>66492000</v>
      </c>
    </row>
    <row r="153" spans="1:8" s="24" customFormat="1">
      <c r="A153" s="292"/>
      <c r="B153" s="281"/>
      <c r="C153" s="266"/>
      <c r="D153" s="176" t="s">
        <v>61</v>
      </c>
      <c r="E153" s="177">
        <v>65975330</v>
      </c>
      <c r="F153" s="177">
        <v>0</v>
      </c>
      <c r="G153" s="177">
        <v>0</v>
      </c>
      <c r="H153" s="177">
        <v>65975330</v>
      </c>
    </row>
    <row r="154" spans="1:8" s="24" customFormat="1">
      <c r="A154" s="293"/>
      <c r="B154" s="282"/>
      <c r="C154" s="267"/>
      <c r="D154" s="176" t="s">
        <v>1</v>
      </c>
      <c r="E154" s="177">
        <v>516670</v>
      </c>
      <c r="F154" s="177">
        <v>0</v>
      </c>
      <c r="G154" s="177">
        <v>0</v>
      </c>
      <c r="H154" s="177">
        <v>516670</v>
      </c>
    </row>
    <row r="155" spans="1:8" s="24" customFormat="1">
      <c r="A155" s="288" t="s">
        <v>40</v>
      </c>
      <c r="B155" s="288" t="s">
        <v>294</v>
      </c>
      <c r="C155" s="277" t="s">
        <v>294</v>
      </c>
      <c r="D155" s="75" t="s">
        <v>60</v>
      </c>
      <c r="E155" s="76">
        <v>198000000</v>
      </c>
      <c r="F155" s="76">
        <v>0</v>
      </c>
      <c r="G155" s="76">
        <v>0</v>
      </c>
      <c r="H155" s="76">
        <v>198000000</v>
      </c>
    </row>
    <row r="156" spans="1:8" s="24" customFormat="1">
      <c r="A156" s="289"/>
      <c r="B156" s="289"/>
      <c r="C156" s="278"/>
      <c r="D156" s="75" t="s">
        <v>61</v>
      </c>
      <c r="E156" s="76">
        <v>168713744</v>
      </c>
      <c r="F156" s="76">
        <v>0</v>
      </c>
      <c r="G156" s="76">
        <v>0</v>
      </c>
      <c r="H156" s="76">
        <v>168713744</v>
      </c>
    </row>
    <row r="157" spans="1:8" s="24" customFormat="1">
      <c r="A157" s="290"/>
      <c r="B157" s="290"/>
      <c r="C157" s="279"/>
      <c r="D157" s="75" t="s">
        <v>1</v>
      </c>
      <c r="E157" s="76">
        <v>29286256</v>
      </c>
      <c r="F157" s="76">
        <v>0</v>
      </c>
      <c r="G157" s="76">
        <v>0</v>
      </c>
      <c r="H157" s="76">
        <v>29286256</v>
      </c>
    </row>
    <row r="158" spans="1:8" s="24" customFormat="1">
      <c r="A158" s="291" t="s">
        <v>40</v>
      </c>
      <c r="B158" s="280" t="s">
        <v>295</v>
      </c>
      <c r="C158" s="265"/>
      <c r="D158" s="176" t="s">
        <v>60</v>
      </c>
      <c r="E158" s="177">
        <v>198000000</v>
      </c>
      <c r="F158" s="177">
        <v>0</v>
      </c>
      <c r="G158" s="177">
        <v>0</v>
      </c>
      <c r="H158" s="177">
        <v>198000000</v>
      </c>
    </row>
    <row r="159" spans="1:8" s="24" customFormat="1">
      <c r="A159" s="292"/>
      <c r="B159" s="281"/>
      <c r="C159" s="266"/>
      <c r="D159" s="176" t="s">
        <v>61</v>
      </c>
      <c r="E159" s="177">
        <v>168713744</v>
      </c>
      <c r="F159" s="177">
        <v>0</v>
      </c>
      <c r="G159" s="177">
        <v>0</v>
      </c>
      <c r="H159" s="177">
        <v>168713744</v>
      </c>
    </row>
    <row r="160" spans="1:8" s="24" customFormat="1">
      <c r="A160" s="293"/>
      <c r="B160" s="282"/>
      <c r="C160" s="267"/>
      <c r="D160" s="176" t="s">
        <v>1</v>
      </c>
      <c r="E160" s="177">
        <v>29286256</v>
      </c>
      <c r="F160" s="177">
        <v>0</v>
      </c>
      <c r="G160" s="177">
        <v>0</v>
      </c>
      <c r="H160" s="177">
        <v>29286256</v>
      </c>
    </row>
    <row r="161" spans="1:8" s="24" customFormat="1">
      <c r="A161" s="280" t="s">
        <v>571</v>
      </c>
      <c r="B161" s="265"/>
      <c r="C161" s="265"/>
      <c r="D161" s="176" t="s">
        <v>60</v>
      </c>
      <c r="E161" s="177">
        <v>7156544170</v>
      </c>
      <c r="F161" s="177">
        <v>1611562321</v>
      </c>
      <c r="G161" s="177">
        <v>0</v>
      </c>
      <c r="H161" s="177">
        <v>8768106491</v>
      </c>
    </row>
    <row r="162" spans="1:8" s="24" customFormat="1">
      <c r="A162" s="281"/>
      <c r="B162" s="266"/>
      <c r="C162" s="266"/>
      <c r="D162" s="176" t="s">
        <v>61</v>
      </c>
      <c r="E162" s="177">
        <v>5951316614</v>
      </c>
      <c r="F162" s="177">
        <v>1607979821</v>
      </c>
      <c r="G162" s="177">
        <v>0</v>
      </c>
      <c r="H162" s="177">
        <v>7559296435</v>
      </c>
    </row>
    <row r="163" spans="1:8" s="24" customFormat="1">
      <c r="A163" s="282"/>
      <c r="B163" s="267"/>
      <c r="C163" s="267"/>
      <c r="D163" s="176" t="s">
        <v>1</v>
      </c>
      <c r="E163" s="177">
        <v>1205227556</v>
      </c>
      <c r="F163" s="177">
        <v>3582500</v>
      </c>
      <c r="G163" s="177">
        <v>0</v>
      </c>
      <c r="H163" s="177">
        <v>1208810056</v>
      </c>
    </row>
    <row r="164" spans="1:8" s="24" customFormat="1">
      <c r="A164" s="288" t="s">
        <v>296</v>
      </c>
      <c r="B164" s="288" t="s">
        <v>296</v>
      </c>
      <c r="C164" s="277" t="s">
        <v>297</v>
      </c>
      <c r="D164" s="75" t="s">
        <v>60</v>
      </c>
      <c r="E164" s="76">
        <v>0</v>
      </c>
      <c r="F164" s="76">
        <v>0</v>
      </c>
      <c r="G164" s="76">
        <v>0</v>
      </c>
      <c r="H164" s="76">
        <v>0</v>
      </c>
    </row>
    <row r="165" spans="1:8" s="24" customFormat="1">
      <c r="A165" s="289"/>
      <c r="B165" s="289"/>
      <c r="C165" s="278"/>
      <c r="D165" s="75" t="s">
        <v>61</v>
      </c>
      <c r="E165" s="76">
        <v>0</v>
      </c>
      <c r="F165" s="76">
        <v>1929664</v>
      </c>
      <c r="G165" s="76">
        <v>0</v>
      </c>
      <c r="H165" s="76">
        <v>1929664</v>
      </c>
    </row>
    <row r="166" spans="1:8" s="24" customFormat="1">
      <c r="A166" s="290"/>
      <c r="B166" s="290"/>
      <c r="C166" s="279"/>
      <c r="D166" s="75" t="s">
        <v>1</v>
      </c>
      <c r="E166" s="76">
        <v>0</v>
      </c>
      <c r="F166" s="76">
        <v>-1929664</v>
      </c>
      <c r="G166" s="76">
        <v>0</v>
      </c>
      <c r="H166" s="76">
        <v>-1929664</v>
      </c>
    </row>
    <row r="167" spans="1:8" s="24" customFormat="1">
      <c r="A167" s="291" t="s">
        <v>296</v>
      </c>
      <c r="B167" s="280" t="s">
        <v>298</v>
      </c>
      <c r="C167" s="265"/>
      <c r="D167" s="176" t="s">
        <v>60</v>
      </c>
      <c r="E167" s="177">
        <v>0</v>
      </c>
      <c r="F167" s="177">
        <v>0</v>
      </c>
      <c r="G167" s="177">
        <v>0</v>
      </c>
      <c r="H167" s="177">
        <v>0</v>
      </c>
    </row>
    <row r="168" spans="1:8" s="24" customFormat="1">
      <c r="A168" s="292"/>
      <c r="B168" s="281"/>
      <c r="C168" s="266"/>
      <c r="D168" s="176" t="s">
        <v>61</v>
      </c>
      <c r="E168" s="177">
        <v>0</v>
      </c>
      <c r="F168" s="177">
        <v>1929664</v>
      </c>
      <c r="G168" s="177">
        <v>0</v>
      </c>
      <c r="H168" s="177">
        <v>1929664</v>
      </c>
    </row>
    <row r="169" spans="1:8" s="24" customFormat="1">
      <c r="A169" s="293"/>
      <c r="B169" s="282"/>
      <c r="C169" s="267"/>
      <c r="D169" s="176" t="s">
        <v>1</v>
      </c>
      <c r="E169" s="177">
        <v>0</v>
      </c>
      <c r="F169" s="177">
        <v>-1929664</v>
      </c>
      <c r="G169" s="177">
        <v>0</v>
      </c>
      <c r="H169" s="177">
        <v>-1929664</v>
      </c>
    </row>
    <row r="170" spans="1:8" s="24" customFormat="1">
      <c r="A170" s="280" t="s">
        <v>572</v>
      </c>
      <c r="B170" s="265"/>
      <c r="C170" s="265"/>
      <c r="D170" s="176" t="s">
        <v>60</v>
      </c>
      <c r="E170" s="177">
        <v>0</v>
      </c>
      <c r="F170" s="177">
        <v>0</v>
      </c>
      <c r="G170" s="177">
        <v>0</v>
      </c>
      <c r="H170" s="177">
        <v>0</v>
      </c>
    </row>
    <row r="171" spans="1:8" s="24" customFormat="1">
      <c r="A171" s="281"/>
      <c r="B171" s="266"/>
      <c r="C171" s="266"/>
      <c r="D171" s="176" t="s">
        <v>61</v>
      </c>
      <c r="E171" s="177">
        <v>0</v>
      </c>
      <c r="F171" s="177">
        <v>1929664</v>
      </c>
      <c r="G171" s="177">
        <v>0</v>
      </c>
      <c r="H171" s="177">
        <v>1929664</v>
      </c>
    </row>
    <row r="172" spans="1:8" s="24" customFormat="1">
      <c r="A172" s="282"/>
      <c r="B172" s="267"/>
      <c r="C172" s="267"/>
      <c r="D172" s="176" t="s">
        <v>1</v>
      </c>
      <c r="E172" s="177">
        <v>0</v>
      </c>
      <c r="F172" s="177">
        <v>-1929664</v>
      </c>
      <c r="G172" s="177">
        <v>0</v>
      </c>
      <c r="H172" s="177">
        <v>-1929664</v>
      </c>
    </row>
    <row r="173" spans="1:8" s="180" customFormat="1">
      <c r="A173" s="268" t="s">
        <v>278</v>
      </c>
      <c r="B173" s="269"/>
      <c r="C173" s="270"/>
      <c r="D173" s="179" t="s">
        <v>60</v>
      </c>
      <c r="E173" s="78">
        <v>8180152850</v>
      </c>
      <c r="F173" s="78">
        <v>1615324034</v>
      </c>
      <c r="G173" s="78">
        <v>0</v>
      </c>
      <c r="H173" s="78">
        <v>9795476884</v>
      </c>
    </row>
    <row r="174" spans="1:8" s="180" customFormat="1">
      <c r="A174" s="271"/>
      <c r="B174" s="272"/>
      <c r="C174" s="273"/>
      <c r="D174" s="179" t="s">
        <v>61</v>
      </c>
      <c r="E174" s="78">
        <v>6915070030</v>
      </c>
      <c r="F174" s="78">
        <v>1613653698</v>
      </c>
      <c r="G174" s="78">
        <v>0</v>
      </c>
      <c r="H174" s="78">
        <v>8528723728</v>
      </c>
    </row>
    <row r="175" spans="1:8" s="180" customFormat="1">
      <c r="A175" s="274"/>
      <c r="B175" s="275"/>
      <c r="C175" s="276"/>
      <c r="D175" s="179" t="s">
        <v>1</v>
      </c>
      <c r="E175" s="78">
        <v>1265082820</v>
      </c>
      <c r="F175" s="78">
        <v>1670336</v>
      </c>
      <c r="G175" s="78">
        <v>0</v>
      </c>
      <c r="H175" s="78">
        <v>1266753156</v>
      </c>
    </row>
  </sheetData>
  <mergeCells count="177">
    <mergeCell ref="A110:A112"/>
    <mergeCell ref="A113:A115"/>
    <mergeCell ref="A116:A118"/>
    <mergeCell ref="A119:A121"/>
    <mergeCell ref="A143:A145"/>
    <mergeCell ref="A146:A148"/>
    <mergeCell ref="A149:A151"/>
    <mergeCell ref="A41:A43"/>
    <mergeCell ref="A44:A46"/>
    <mergeCell ref="A53:A55"/>
    <mergeCell ref="A56:A58"/>
    <mergeCell ref="A65:A67"/>
    <mergeCell ref="A68:A70"/>
    <mergeCell ref="A71:A73"/>
    <mergeCell ref="A74:A76"/>
    <mergeCell ref="A77:A79"/>
    <mergeCell ref="A47:A49"/>
    <mergeCell ref="H3:H4"/>
    <mergeCell ref="A1:H1"/>
    <mergeCell ref="A2:C2"/>
    <mergeCell ref="B143:B145"/>
    <mergeCell ref="C143:C145"/>
    <mergeCell ref="B146:B148"/>
    <mergeCell ref="C146:C148"/>
    <mergeCell ref="A137:A139"/>
    <mergeCell ref="B137:B139"/>
    <mergeCell ref="C137:C139"/>
    <mergeCell ref="A140:A142"/>
    <mergeCell ref="B140:B142"/>
    <mergeCell ref="C140:C142"/>
    <mergeCell ref="A131:A133"/>
    <mergeCell ref="B131:B133"/>
    <mergeCell ref="C131:C133"/>
    <mergeCell ref="A134:A136"/>
    <mergeCell ref="B134:B136"/>
    <mergeCell ref="C134:C136"/>
    <mergeCell ref="A125:A127"/>
    <mergeCell ref="B125:B127"/>
    <mergeCell ref="C125:C127"/>
    <mergeCell ref="A128:A130"/>
    <mergeCell ref="B128:B130"/>
    <mergeCell ref="B113:B115"/>
    <mergeCell ref="B116:B118"/>
    <mergeCell ref="A107:A109"/>
    <mergeCell ref="B107:B109"/>
    <mergeCell ref="B110:B112"/>
    <mergeCell ref="B53:B55"/>
    <mergeCell ref="B56:B58"/>
    <mergeCell ref="C128:C130"/>
    <mergeCell ref="B119:B121"/>
    <mergeCell ref="C119:C121"/>
    <mergeCell ref="A122:A124"/>
    <mergeCell ref="B122:B124"/>
    <mergeCell ref="C122:C124"/>
    <mergeCell ref="A101:A103"/>
    <mergeCell ref="B101:B103"/>
    <mergeCell ref="A104:A106"/>
    <mergeCell ref="B104:B106"/>
    <mergeCell ref="A80:A82"/>
    <mergeCell ref="A83:A85"/>
    <mergeCell ref="A86:A88"/>
    <mergeCell ref="A89:A91"/>
    <mergeCell ref="A92:A94"/>
    <mergeCell ref="A95:A97"/>
    <mergeCell ref="A98:A100"/>
    <mergeCell ref="B47:B49"/>
    <mergeCell ref="A50:A52"/>
    <mergeCell ref="B50:B52"/>
    <mergeCell ref="B65:B67"/>
    <mergeCell ref="B68:B70"/>
    <mergeCell ref="A59:A61"/>
    <mergeCell ref="B59:B61"/>
    <mergeCell ref="A62:A64"/>
    <mergeCell ref="B62:B64"/>
    <mergeCell ref="B41:B43"/>
    <mergeCell ref="B44:B46"/>
    <mergeCell ref="B35:B37"/>
    <mergeCell ref="B38:B40"/>
    <mergeCell ref="A11:A13"/>
    <mergeCell ref="A14:A16"/>
    <mergeCell ref="A20:A22"/>
    <mergeCell ref="A23:A25"/>
    <mergeCell ref="A29:A31"/>
    <mergeCell ref="A32:A34"/>
    <mergeCell ref="A35:A37"/>
    <mergeCell ref="A38:A40"/>
    <mergeCell ref="A17:A19"/>
    <mergeCell ref="B17:B19"/>
    <mergeCell ref="B20:B22"/>
    <mergeCell ref="B11:B13"/>
    <mergeCell ref="B14:B16"/>
    <mergeCell ref="B29:B31"/>
    <mergeCell ref="B32:B34"/>
    <mergeCell ref="B23:B25"/>
    <mergeCell ref="A26:A28"/>
    <mergeCell ref="B26:B28"/>
    <mergeCell ref="G3:G4"/>
    <mergeCell ref="B5:B7"/>
    <mergeCell ref="C5:C7"/>
    <mergeCell ref="B8:B10"/>
    <mergeCell ref="C8:C10"/>
    <mergeCell ref="D3:D4"/>
    <mergeCell ref="E3:E4"/>
    <mergeCell ref="F3:F4"/>
    <mergeCell ref="A3:C3"/>
    <mergeCell ref="C11:C13"/>
    <mergeCell ref="C14:C16"/>
    <mergeCell ref="A5:A7"/>
    <mergeCell ref="A8:A10"/>
    <mergeCell ref="A161:A163"/>
    <mergeCell ref="B161:B163"/>
    <mergeCell ref="A164:A166"/>
    <mergeCell ref="B164:B166"/>
    <mergeCell ref="B149:B151"/>
    <mergeCell ref="A152:A154"/>
    <mergeCell ref="B152:B154"/>
    <mergeCell ref="A155:A157"/>
    <mergeCell ref="B155:B157"/>
    <mergeCell ref="C47:C49"/>
    <mergeCell ref="C56:C58"/>
    <mergeCell ref="C53:C55"/>
    <mergeCell ref="C98:C100"/>
    <mergeCell ref="C95:C97"/>
    <mergeCell ref="C104:C106"/>
    <mergeCell ref="C101:C103"/>
    <mergeCell ref="C86:C88"/>
    <mergeCell ref="C83:C85"/>
    <mergeCell ref="C92:C94"/>
    <mergeCell ref="C89:C91"/>
    <mergeCell ref="C68:C70"/>
    <mergeCell ref="C65:C67"/>
    <mergeCell ref="C110:C112"/>
    <mergeCell ref="C107:C109"/>
    <mergeCell ref="C116:C118"/>
    <mergeCell ref="C113:C115"/>
    <mergeCell ref="C170:C172"/>
    <mergeCell ref="C167:C169"/>
    <mergeCell ref="A167:A169"/>
    <mergeCell ref="B167:B169"/>
    <mergeCell ref="A170:A172"/>
    <mergeCell ref="B170:B172"/>
    <mergeCell ref="A158:A160"/>
    <mergeCell ref="B158:B160"/>
    <mergeCell ref="B98:B100"/>
    <mergeCell ref="B77:B79"/>
    <mergeCell ref="B80:B82"/>
    <mergeCell ref="B71:B73"/>
    <mergeCell ref="B74:B76"/>
    <mergeCell ref="B89:B91"/>
    <mergeCell ref="B92:B94"/>
    <mergeCell ref="B83:B85"/>
    <mergeCell ref="B86:B88"/>
    <mergeCell ref="B95:B97"/>
    <mergeCell ref="A173:C175"/>
    <mergeCell ref="C50:C52"/>
    <mergeCell ref="C74:C76"/>
    <mergeCell ref="C20:C22"/>
    <mergeCell ref="C17:C19"/>
    <mergeCell ref="C155:C157"/>
    <mergeCell ref="C152:C154"/>
    <mergeCell ref="C149:C151"/>
    <mergeCell ref="C164:C166"/>
    <mergeCell ref="C161:C163"/>
    <mergeCell ref="C158:C160"/>
    <mergeCell ref="C38:C40"/>
    <mergeCell ref="C35:C37"/>
    <mergeCell ref="C44:C46"/>
    <mergeCell ref="C41:C43"/>
    <mergeCell ref="C26:C28"/>
    <mergeCell ref="C23:C25"/>
    <mergeCell ref="C32:C34"/>
    <mergeCell ref="C29:C31"/>
    <mergeCell ref="C71:C73"/>
    <mergeCell ref="C80:C82"/>
    <mergeCell ref="C77:C79"/>
    <mergeCell ref="C62:C64"/>
    <mergeCell ref="C59:C61"/>
  </mergeCells>
  <phoneticPr fontId="1" type="noConversion"/>
  <pageMargins left="0.25" right="0.25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0ABF-EFB2-43AA-B996-55A65053AAA0}">
  <sheetPr>
    <pageSetUpPr fitToPage="1"/>
  </sheetPr>
  <dimension ref="A1:M213"/>
  <sheetViews>
    <sheetView view="pageBreakPreview" zoomScale="60" zoomScaleNormal="100" workbookViewId="0">
      <selection activeCell="O9" sqref="O9"/>
    </sheetView>
  </sheetViews>
  <sheetFormatPr defaultRowHeight="16.5"/>
  <cols>
    <col min="1" max="1" width="6.25" style="35" customWidth="1"/>
    <col min="2" max="2" width="7.125" style="35" customWidth="1"/>
    <col min="3" max="4" width="9" style="35"/>
    <col min="5" max="5" width="13.375" style="34" customWidth="1"/>
    <col min="6" max="6" width="17.125" style="34" customWidth="1"/>
    <col min="7" max="7" width="13.375" style="35" customWidth="1"/>
    <col min="8" max="12" width="13.75" style="35" customWidth="1"/>
    <col min="13" max="13" width="32.375" style="35" customWidth="1"/>
  </cols>
  <sheetData>
    <row r="1" spans="1:13" ht="29.25" customHeight="1">
      <c r="A1" s="312" t="s">
        <v>248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22.5" customHeight="1">
      <c r="A2" s="314" t="s">
        <v>67</v>
      </c>
      <c r="B2" s="314"/>
      <c r="C2" s="314"/>
      <c r="D2" s="314"/>
      <c r="E2" s="314"/>
    </row>
    <row r="3" spans="1:13" ht="22.5" customHeight="1">
      <c r="A3" s="35" t="s">
        <v>252</v>
      </c>
      <c r="E3" s="63"/>
      <c r="M3" s="228" t="s">
        <v>809</v>
      </c>
    </row>
    <row r="4" spans="1:13" ht="16.5" customHeight="1">
      <c r="A4" s="36" t="s">
        <v>147</v>
      </c>
      <c r="B4" s="36" t="s">
        <v>238</v>
      </c>
      <c r="C4" s="36" t="s">
        <v>2</v>
      </c>
      <c r="D4" s="36" t="s">
        <v>3</v>
      </c>
      <c r="E4" s="37" t="s">
        <v>4</v>
      </c>
      <c r="F4" s="37" t="s">
        <v>239</v>
      </c>
      <c r="G4" s="36" t="s">
        <v>240</v>
      </c>
      <c r="H4" s="36" t="s">
        <v>243</v>
      </c>
      <c r="I4" s="36" t="s">
        <v>244</v>
      </c>
      <c r="J4" s="36" t="s">
        <v>246</v>
      </c>
      <c r="K4" s="36" t="s">
        <v>245</v>
      </c>
      <c r="L4" s="36" t="s">
        <v>247</v>
      </c>
      <c r="M4" s="36" t="s">
        <v>241</v>
      </c>
    </row>
    <row r="5" spans="1:13">
      <c r="A5" s="189">
        <v>1</v>
      </c>
      <c r="B5" s="189">
        <v>1</v>
      </c>
      <c r="C5" s="190" t="s">
        <v>29</v>
      </c>
      <c r="D5" s="190" t="s">
        <v>576</v>
      </c>
      <c r="E5" s="191" t="s">
        <v>579</v>
      </c>
      <c r="F5" s="191" t="s">
        <v>577</v>
      </c>
      <c r="G5" s="192">
        <v>45447</v>
      </c>
      <c r="H5" s="193">
        <v>0</v>
      </c>
      <c r="I5" s="193">
        <v>2954110</v>
      </c>
      <c r="J5" s="193">
        <v>2954110</v>
      </c>
      <c r="K5" s="193">
        <v>0</v>
      </c>
      <c r="L5" s="193">
        <v>2954110</v>
      </c>
      <c r="M5" s="309" t="s">
        <v>581</v>
      </c>
    </row>
    <row r="6" spans="1:13">
      <c r="A6" s="189">
        <v>2</v>
      </c>
      <c r="B6" s="189">
        <v>1</v>
      </c>
      <c r="C6" s="190" t="s">
        <v>29</v>
      </c>
      <c r="D6" s="190" t="s">
        <v>576</v>
      </c>
      <c r="E6" s="191" t="s">
        <v>580</v>
      </c>
      <c r="F6" s="191" t="s">
        <v>578</v>
      </c>
      <c r="G6" s="192">
        <v>45447</v>
      </c>
      <c r="H6" s="193">
        <v>19363860</v>
      </c>
      <c r="I6" s="193">
        <v>-2954110</v>
      </c>
      <c r="J6" s="193">
        <v>16409750</v>
      </c>
      <c r="K6" s="193">
        <v>3337850</v>
      </c>
      <c r="L6" s="193">
        <v>13071900</v>
      </c>
      <c r="M6" s="310"/>
    </row>
    <row r="7" spans="1:13" ht="24">
      <c r="A7" s="189">
        <v>3</v>
      </c>
      <c r="B7" s="189">
        <v>1</v>
      </c>
      <c r="C7" s="190" t="s">
        <v>29</v>
      </c>
      <c r="D7" s="190" t="s">
        <v>28</v>
      </c>
      <c r="E7" s="191" t="s">
        <v>582</v>
      </c>
      <c r="F7" s="191" t="s">
        <v>583</v>
      </c>
      <c r="G7" s="192">
        <v>45447</v>
      </c>
      <c r="H7" s="193">
        <v>770000</v>
      </c>
      <c r="I7" s="193">
        <v>-150000</v>
      </c>
      <c r="J7" s="193">
        <v>620000</v>
      </c>
      <c r="K7" s="193">
        <v>506000</v>
      </c>
      <c r="L7" s="193">
        <v>114000</v>
      </c>
      <c r="M7" s="196" t="s">
        <v>586</v>
      </c>
    </row>
    <row r="8" spans="1:13">
      <c r="A8" s="189">
        <v>4</v>
      </c>
      <c r="B8" s="189">
        <v>1</v>
      </c>
      <c r="C8" s="190" t="s">
        <v>29</v>
      </c>
      <c r="D8" s="190" t="s">
        <v>28</v>
      </c>
      <c r="E8" s="191" t="s">
        <v>23</v>
      </c>
      <c r="F8" s="191" t="s">
        <v>584</v>
      </c>
      <c r="G8" s="192">
        <v>45447</v>
      </c>
      <c r="H8" s="193">
        <v>2500000</v>
      </c>
      <c r="I8" s="193">
        <v>-400000</v>
      </c>
      <c r="J8" s="193">
        <v>2100000</v>
      </c>
      <c r="K8" s="193">
        <v>2074350</v>
      </c>
      <c r="L8" s="193">
        <v>25650</v>
      </c>
      <c r="M8" s="196" t="s">
        <v>587</v>
      </c>
    </row>
    <row r="9" spans="1:13" ht="24">
      <c r="A9" s="189">
        <v>5</v>
      </c>
      <c r="B9" s="189">
        <v>1</v>
      </c>
      <c r="C9" s="190" t="s">
        <v>29</v>
      </c>
      <c r="D9" s="190" t="s">
        <v>28</v>
      </c>
      <c r="E9" s="191" t="s">
        <v>23</v>
      </c>
      <c r="F9" s="191" t="s">
        <v>585</v>
      </c>
      <c r="G9" s="192">
        <v>45447</v>
      </c>
      <c r="H9" s="193">
        <v>220000</v>
      </c>
      <c r="I9" s="193">
        <v>-220000</v>
      </c>
      <c r="J9" s="193">
        <v>0</v>
      </c>
      <c r="K9" s="193">
        <v>0</v>
      </c>
      <c r="L9" s="193">
        <v>0</v>
      </c>
      <c r="M9" s="196" t="s">
        <v>588</v>
      </c>
    </row>
    <row r="10" spans="1:13" s="188" customFormat="1" ht="24">
      <c r="A10" s="189">
        <v>6</v>
      </c>
      <c r="B10" s="189">
        <v>1</v>
      </c>
      <c r="C10" s="190" t="s">
        <v>29</v>
      </c>
      <c r="D10" s="190" t="s">
        <v>591</v>
      </c>
      <c r="E10" s="190" t="s">
        <v>589</v>
      </c>
      <c r="F10" s="191" t="s">
        <v>590</v>
      </c>
      <c r="G10" s="192">
        <v>45447</v>
      </c>
      <c r="H10" s="193">
        <v>330000</v>
      </c>
      <c r="I10" s="193">
        <v>770000</v>
      </c>
      <c r="J10" s="193">
        <v>1100000</v>
      </c>
      <c r="K10" s="193">
        <v>0</v>
      </c>
      <c r="L10" s="193">
        <v>1100000</v>
      </c>
      <c r="M10" s="196" t="s">
        <v>592</v>
      </c>
    </row>
    <row r="11" spans="1:13">
      <c r="A11" s="313" t="s">
        <v>162</v>
      </c>
      <c r="B11" s="313"/>
      <c r="C11" s="313"/>
      <c r="D11" s="313"/>
      <c r="E11" s="313"/>
      <c r="F11" s="313"/>
      <c r="G11" s="194"/>
      <c r="H11" s="195">
        <f>SUM(H5:H10)</f>
        <v>23183860</v>
      </c>
      <c r="I11" s="195">
        <f>SUM(I5:I10)</f>
        <v>0</v>
      </c>
      <c r="J11" s="195">
        <f>SUM(J5:J10)</f>
        <v>23183860</v>
      </c>
      <c r="K11" s="195">
        <f>SUM(K5:K10)</f>
        <v>5918200</v>
      </c>
      <c r="L11" s="195">
        <f>SUM(L5:L10)</f>
        <v>17265660</v>
      </c>
      <c r="M11" s="36"/>
    </row>
    <row r="12" spans="1:13" s="31" customFormat="1">
      <c r="A12" s="43"/>
      <c r="B12" s="43"/>
      <c r="C12" s="44"/>
      <c r="D12" s="44"/>
      <c r="E12" s="45"/>
      <c r="F12" s="45"/>
      <c r="G12" s="46"/>
      <c r="H12" s="47"/>
      <c r="I12" s="47"/>
      <c r="J12" s="47"/>
      <c r="K12" s="47"/>
      <c r="L12" s="47"/>
      <c r="M12" s="44"/>
    </row>
    <row r="13" spans="1:13" s="31" customFormat="1">
      <c r="A13" s="35" t="s">
        <v>253</v>
      </c>
      <c r="B13" s="43"/>
      <c r="C13" s="44"/>
      <c r="D13" s="44"/>
      <c r="E13" s="45"/>
      <c r="F13" s="45"/>
      <c r="G13" s="46"/>
      <c r="H13" s="47"/>
      <c r="I13" s="47"/>
      <c r="J13" s="47"/>
      <c r="K13" s="47"/>
      <c r="L13" s="47"/>
      <c r="M13" s="44"/>
    </row>
    <row r="14" spans="1:13" ht="16.5" customHeight="1">
      <c r="A14" s="36" t="s">
        <v>147</v>
      </c>
      <c r="B14" s="36" t="s">
        <v>238</v>
      </c>
      <c r="C14" s="36" t="s">
        <v>2</v>
      </c>
      <c r="D14" s="36" t="s">
        <v>3</v>
      </c>
      <c r="E14" s="37" t="s">
        <v>4</v>
      </c>
      <c r="F14" s="37" t="s">
        <v>239</v>
      </c>
      <c r="G14" s="36" t="s">
        <v>240</v>
      </c>
      <c r="H14" s="36" t="s">
        <v>243</v>
      </c>
      <c r="I14" s="36" t="s">
        <v>244</v>
      </c>
      <c r="J14" s="36" t="s">
        <v>246</v>
      </c>
      <c r="K14" s="36" t="s">
        <v>245</v>
      </c>
      <c r="L14" s="36" t="s">
        <v>247</v>
      </c>
      <c r="M14" s="36" t="s">
        <v>241</v>
      </c>
    </row>
    <row r="15" spans="1:13" ht="16.5" customHeight="1">
      <c r="A15" s="38">
        <v>1</v>
      </c>
      <c r="B15" s="38">
        <v>2</v>
      </c>
      <c r="C15" s="48" t="s">
        <v>29</v>
      </c>
      <c r="D15" s="48" t="s">
        <v>28</v>
      </c>
      <c r="E15" s="49" t="s">
        <v>23</v>
      </c>
      <c r="F15" s="49" t="s">
        <v>593</v>
      </c>
      <c r="G15" s="192">
        <v>45467</v>
      </c>
      <c r="H15" s="50">
        <v>771680</v>
      </c>
      <c r="I15" s="50">
        <v>35420</v>
      </c>
      <c r="J15" s="50">
        <v>807100</v>
      </c>
      <c r="K15" s="50">
        <v>0</v>
      </c>
      <c r="L15" s="50">
        <v>807100</v>
      </c>
      <c r="M15" s="302" t="s">
        <v>594</v>
      </c>
    </row>
    <row r="16" spans="1:13">
      <c r="A16" s="38">
        <v>2</v>
      </c>
      <c r="B16" s="38">
        <v>2</v>
      </c>
      <c r="C16" s="48" t="s">
        <v>29</v>
      </c>
      <c r="D16" s="48" t="s">
        <v>28</v>
      </c>
      <c r="E16" s="49" t="s">
        <v>23</v>
      </c>
      <c r="F16" s="49" t="s">
        <v>583</v>
      </c>
      <c r="G16" s="192">
        <v>45467</v>
      </c>
      <c r="H16" s="50">
        <v>620000</v>
      </c>
      <c r="I16" s="50">
        <v>-35420</v>
      </c>
      <c r="J16" s="50">
        <v>584580</v>
      </c>
      <c r="K16" s="50">
        <v>506000</v>
      </c>
      <c r="L16" s="50">
        <v>78580</v>
      </c>
      <c r="M16" s="304"/>
    </row>
    <row r="17" spans="1:13">
      <c r="A17" s="311" t="s">
        <v>162</v>
      </c>
      <c r="B17" s="311"/>
      <c r="C17" s="311"/>
      <c r="D17" s="311"/>
      <c r="E17" s="311"/>
      <c r="F17" s="311"/>
      <c r="G17" s="41"/>
      <c r="H17" s="51">
        <f>SUM(H15:H16)</f>
        <v>1391680</v>
      </c>
      <c r="I17" s="51">
        <f>SUM(I15:I16)</f>
        <v>0</v>
      </c>
      <c r="J17" s="51">
        <f>SUM(J15:J16)</f>
        <v>1391680</v>
      </c>
      <c r="K17" s="51">
        <f>SUM(K15:K16)</f>
        <v>506000</v>
      </c>
      <c r="L17" s="51">
        <f>SUM(L15:L16)</f>
        <v>885680</v>
      </c>
      <c r="M17" s="52"/>
    </row>
    <row r="18" spans="1:13" s="31" customFormat="1">
      <c r="A18" s="35"/>
      <c r="B18" s="43"/>
      <c r="C18" s="44"/>
      <c r="D18" s="44"/>
      <c r="E18" s="45"/>
      <c r="F18" s="45"/>
      <c r="G18" s="46"/>
      <c r="H18" s="47"/>
      <c r="I18" s="47"/>
      <c r="J18" s="47"/>
      <c r="K18" s="47"/>
      <c r="L18" s="47"/>
      <c r="M18" s="44"/>
    </row>
    <row r="19" spans="1:13" s="31" customFormat="1">
      <c r="A19" s="35" t="s">
        <v>254</v>
      </c>
      <c r="B19" s="53"/>
      <c r="C19" s="54"/>
      <c r="D19" s="54"/>
      <c r="E19" s="55"/>
      <c r="F19" s="55"/>
      <c r="G19" s="56"/>
      <c r="H19" s="57"/>
      <c r="I19" s="57"/>
      <c r="J19" s="57"/>
      <c r="K19" s="57"/>
      <c r="L19" s="57"/>
      <c r="M19" s="54"/>
    </row>
    <row r="20" spans="1:13" ht="16.5" customHeight="1">
      <c r="A20" s="36" t="s">
        <v>147</v>
      </c>
      <c r="B20" s="36" t="s">
        <v>238</v>
      </c>
      <c r="C20" s="36" t="s">
        <v>2</v>
      </c>
      <c r="D20" s="36" t="s">
        <v>3</v>
      </c>
      <c r="E20" s="37" t="s">
        <v>4</v>
      </c>
      <c r="F20" s="37" t="s">
        <v>239</v>
      </c>
      <c r="G20" s="36" t="s">
        <v>240</v>
      </c>
      <c r="H20" s="36" t="s">
        <v>243</v>
      </c>
      <c r="I20" s="36" t="s">
        <v>244</v>
      </c>
      <c r="J20" s="36" t="s">
        <v>246</v>
      </c>
      <c r="K20" s="36" t="s">
        <v>245</v>
      </c>
      <c r="L20" s="36" t="s">
        <v>247</v>
      </c>
      <c r="M20" s="36" t="s">
        <v>241</v>
      </c>
    </row>
    <row r="21" spans="1:13" ht="24">
      <c r="A21" s="58">
        <v>1</v>
      </c>
      <c r="B21" s="58">
        <v>3</v>
      </c>
      <c r="C21" s="59" t="s">
        <v>29</v>
      </c>
      <c r="D21" s="59" t="s">
        <v>28</v>
      </c>
      <c r="E21" s="49" t="s">
        <v>23</v>
      </c>
      <c r="F21" s="49" t="s">
        <v>595</v>
      </c>
      <c r="G21" s="41">
        <v>45546</v>
      </c>
      <c r="H21" s="62">
        <v>4792200</v>
      </c>
      <c r="I21" s="62">
        <v>520790</v>
      </c>
      <c r="J21" s="62">
        <v>5312990</v>
      </c>
      <c r="K21" s="62">
        <v>3704590</v>
      </c>
      <c r="L21" s="62">
        <v>1608400</v>
      </c>
      <c r="M21" s="59" t="s">
        <v>596</v>
      </c>
    </row>
    <row r="22" spans="1:13" ht="24">
      <c r="A22" s="58">
        <v>2</v>
      </c>
      <c r="B22" s="58">
        <v>3</v>
      </c>
      <c r="C22" s="59" t="s">
        <v>29</v>
      </c>
      <c r="D22" s="59" t="s">
        <v>28</v>
      </c>
      <c r="E22" s="49" t="s">
        <v>589</v>
      </c>
      <c r="F22" s="49" t="s">
        <v>597</v>
      </c>
      <c r="G22" s="41">
        <v>45546</v>
      </c>
      <c r="H22" s="62">
        <v>2040000</v>
      </c>
      <c r="I22" s="62">
        <v>-520790</v>
      </c>
      <c r="J22" s="62">
        <v>1519210</v>
      </c>
      <c r="K22" s="62">
        <v>929530</v>
      </c>
      <c r="L22" s="62">
        <v>589680</v>
      </c>
      <c r="M22" s="59" t="s">
        <v>598</v>
      </c>
    </row>
    <row r="23" spans="1:13">
      <c r="A23" s="58">
        <v>3</v>
      </c>
      <c r="B23" s="58">
        <v>3</v>
      </c>
      <c r="C23" s="59" t="s">
        <v>29</v>
      </c>
      <c r="D23" s="59" t="s">
        <v>28</v>
      </c>
      <c r="E23" s="60" t="s">
        <v>599</v>
      </c>
      <c r="F23" s="60" t="s">
        <v>600</v>
      </c>
      <c r="G23" s="41">
        <v>45546</v>
      </c>
      <c r="H23" s="62">
        <v>800000</v>
      </c>
      <c r="I23" s="62">
        <v>-178850</v>
      </c>
      <c r="J23" s="62">
        <v>621150</v>
      </c>
      <c r="K23" s="62">
        <v>621150</v>
      </c>
      <c r="L23" s="62">
        <v>0</v>
      </c>
      <c r="M23" s="59" t="s">
        <v>601</v>
      </c>
    </row>
    <row r="24" spans="1:13" ht="24">
      <c r="A24" s="58">
        <v>4</v>
      </c>
      <c r="B24" s="58">
        <v>3</v>
      </c>
      <c r="C24" s="59" t="s">
        <v>29</v>
      </c>
      <c r="D24" s="59" t="s">
        <v>28</v>
      </c>
      <c r="E24" s="60" t="s">
        <v>602</v>
      </c>
      <c r="F24" s="60" t="s">
        <v>603</v>
      </c>
      <c r="G24" s="41">
        <v>45546</v>
      </c>
      <c r="H24" s="62">
        <v>1400000</v>
      </c>
      <c r="I24" s="62">
        <v>178850</v>
      </c>
      <c r="J24" s="62">
        <v>1578850</v>
      </c>
      <c r="K24" s="62">
        <v>1278260</v>
      </c>
      <c r="L24" s="62">
        <v>300590</v>
      </c>
      <c r="M24" s="59" t="s">
        <v>604</v>
      </c>
    </row>
    <row r="25" spans="1:13" ht="24">
      <c r="A25" s="58">
        <v>5</v>
      </c>
      <c r="B25" s="58">
        <v>3</v>
      </c>
      <c r="C25" s="59" t="s">
        <v>605</v>
      </c>
      <c r="D25" s="59" t="s">
        <v>605</v>
      </c>
      <c r="E25" s="60" t="s">
        <v>606</v>
      </c>
      <c r="F25" s="60" t="s">
        <v>607</v>
      </c>
      <c r="G25" s="41">
        <v>45546</v>
      </c>
      <c r="H25" s="62">
        <v>68819000</v>
      </c>
      <c r="I25" s="62">
        <v>-1650000</v>
      </c>
      <c r="J25" s="62">
        <v>67169000</v>
      </c>
      <c r="K25" s="62">
        <v>33339000</v>
      </c>
      <c r="L25" s="62">
        <v>33830000</v>
      </c>
      <c r="M25" s="59" t="s">
        <v>608</v>
      </c>
    </row>
    <row r="26" spans="1:13" ht="24">
      <c r="A26" s="58">
        <v>6</v>
      </c>
      <c r="B26" s="58">
        <v>3</v>
      </c>
      <c r="C26" s="59" t="s">
        <v>605</v>
      </c>
      <c r="D26" s="59" t="s">
        <v>605</v>
      </c>
      <c r="E26" s="60" t="s">
        <v>609</v>
      </c>
      <c r="F26" s="60" t="s">
        <v>610</v>
      </c>
      <c r="G26" s="41">
        <v>45546</v>
      </c>
      <c r="H26" s="62">
        <v>3000000</v>
      </c>
      <c r="I26" s="62">
        <v>1650000</v>
      </c>
      <c r="J26" s="62">
        <v>4650000</v>
      </c>
      <c r="K26" s="62">
        <v>656500</v>
      </c>
      <c r="L26" s="62">
        <v>3993500</v>
      </c>
      <c r="M26" s="59" t="s">
        <v>611</v>
      </c>
    </row>
    <row r="27" spans="1:13" s="33" customFormat="1">
      <c r="A27" s="299" t="s">
        <v>145</v>
      </c>
      <c r="B27" s="300"/>
      <c r="C27" s="300"/>
      <c r="D27" s="300"/>
      <c r="E27" s="300"/>
      <c r="F27" s="300"/>
      <c r="G27" s="301"/>
      <c r="H27" s="30">
        <f>SUM(H21:H26)</f>
        <v>80851200</v>
      </c>
      <c r="I27" s="30">
        <f>SUM(I21:I26)</f>
        <v>0</v>
      </c>
      <c r="J27" s="30">
        <f>SUM(J21:J26)</f>
        <v>80851200</v>
      </c>
      <c r="K27" s="30">
        <f>SUM(K21:K26)</f>
        <v>40529030</v>
      </c>
      <c r="L27" s="30">
        <f>SUM(L21:L26)</f>
        <v>40322170</v>
      </c>
      <c r="M27" s="16"/>
    </row>
    <row r="29" spans="1:13" s="31" customFormat="1">
      <c r="A29" s="35" t="s">
        <v>612</v>
      </c>
      <c r="B29" s="43"/>
      <c r="C29" s="44"/>
      <c r="D29" s="44"/>
      <c r="E29" s="45"/>
      <c r="F29" s="45"/>
      <c r="G29" s="46"/>
      <c r="H29" s="47"/>
      <c r="I29" s="47"/>
      <c r="J29" s="47"/>
      <c r="K29" s="47"/>
      <c r="L29" s="47"/>
      <c r="M29" s="44"/>
    </row>
    <row r="30" spans="1:13" ht="16.5" customHeight="1">
      <c r="A30" s="36" t="s">
        <v>147</v>
      </c>
      <c r="B30" s="36" t="s">
        <v>238</v>
      </c>
      <c r="C30" s="36" t="s">
        <v>2</v>
      </c>
      <c r="D30" s="36" t="s">
        <v>3</v>
      </c>
      <c r="E30" s="37" t="s">
        <v>4</v>
      </c>
      <c r="F30" s="37" t="s">
        <v>239</v>
      </c>
      <c r="G30" s="36" t="s">
        <v>240</v>
      </c>
      <c r="H30" s="36" t="s">
        <v>243</v>
      </c>
      <c r="I30" s="36" t="s">
        <v>244</v>
      </c>
      <c r="J30" s="36" t="s">
        <v>246</v>
      </c>
      <c r="K30" s="36" t="s">
        <v>245</v>
      </c>
      <c r="L30" s="36" t="s">
        <v>247</v>
      </c>
      <c r="M30" s="36" t="s">
        <v>241</v>
      </c>
    </row>
    <row r="31" spans="1:13" ht="16.5" customHeight="1">
      <c r="A31" s="38">
        <v>1</v>
      </c>
      <c r="B31" s="38">
        <v>4</v>
      </c>
      <c r="C31" s="48" t="s">
        <v>29</v>
      </c>
      <c r="D31" s="48" t="s">
        <v>28</v>
      </c>
      <c r="E31" s="49" t="s">
        <v>589</v>
      </c>
      <c r="F31" s="49" t="s">
        <v>597</v>
      </c>
      <c r="G31" s="192">
        <v>45586</v>
      </c>
      <c r="H31" s="50">
        <v>1519210</v>
      </c>
      <c r="I31" s="50">
        <v>-80440</v>
      </c>
      <c r="J31" s="50">
        <v>1438770</v>
      </c>
      <c r="K31" s="50">
        <v>1049720</v>
      </c>
      <c r="L31" s="50">
        <v>389050</v>
      </c>
      <c r="M31" s="302" t="s">
        <v>594</v>
      </c>
    </row>
    <row r="32" spans="1:13">
      <c r="A32" s="38">
        <v>2</v>
      </c>
      <c r="B32" s="38">
        <v>4</v>
      </c>
      <c r="C32" s="48" t="s">
        <v>29</v>
      </c>
      <c r="D32" s="48" t="s">
        <v>28</v>
      </c>
      <c r="E32" s="49" t="s">
        <v>589</v>
      </c>
      <c r="F32" s="49" t="s">
        <v>613</v>
      </c>
      <c r="G32" s="192">
        <v>45586</v>
      </c>
      <c r="H32" s="50">
        <v>4440000</v>
      </c>
      <c r="I32" s="50">
        <v>80440</v>
      </c>
      <c r="J32" s="50">
        <v>4520440</v>
      </c>
      <c r="K32" s="50">
        <v>4128720</v>
      </c>
      <c r="L32" s="50">
        <v>391720</v>
      </c>
      <c r="M32" s="304"/>
    </row>
    <row r="33" spans="1:13">
      <c r="A33" s="311" t="s">
        <v>162</v>
      </c>
      <c r="B33" s="311"/>
      <c r="C33" s="311"/>
      <c r="D33" s="311"/>
      <c r="E33" s="311"/>
      <c r="F33" s="311"/>
      <c r="G33" s="41"/>
      <c r="H33" s="51">
        <f>SUM(H31:H32)</f>
        <v>5959210</v>
      </c>
      <c r="I33" s="51">
        <f>SUM(I31:I32)</f>
        <v>0</v>
      </c>
      <c r="J33" s="51">
        <f>SUM(J31:J32)</f>
        <v>5959210</v>
      </c>
      <c r="K33" s="51">
        <f>SUM(K31:K32)</f>
        <v>5178440</v>
      </c>
      <c r="L33" s="51">
        <f>SUM(L31:L32)</f>
        <v>780770</v>
      </c>
      <c r="M33" s="183"/>
    </row>
    <row r="34" spans="1:13">
      <c r="A34" s="197"/>
      <c r="B34" s="197"/>
      <c r="C34" s="197"/>
      <c r="D34" s="197"/>
      <c r="E34" s="197"/>
      <c r="F34" s="197"/>
      <c r="G34" s="46"/>
      <c r="H34" s="198"/>
      <c r="I34" s="198"/>
      <c r="J34" s="198"/>
      <c r="K34" s="198"/>
      <c r="L34" s="198"/>
      <c r="M34" s="197"/>
    </row>
    <row r="35" spans="1:13" s="31" customFormat="1">
      <c r="A35" s="35" t="s">
        <v>614</v>
      </c>
      <c r="B35" s="53"/>
      <c r="C35" s="54"/>
      <c r="D35" s="54"/>
      <c r="E35" s="55"/>
      <c r="F35" s="55"/>
      <c r="G35" s="56"/>
      <c r="H35" s="57"/>
      <c r="I35" s="57"/>
      <c r="J35" s="57"/>
      <c r="K35" s="57"/>
      <c r="L35" s="57"/>
      <c r="M35" s="54"/>
    </row>
    <row r="36" spans="1:13" ht="16.5" customHeight="1">
      <c r="A36" s="36" t="s">
        <v>147</v>
      </c>
      <c r="B36" s="36" t="s">
        <v>238</v>
      </c>
      <c r="C36" s="36" t="s">
        <v>2</v>
      </c>
      <c r="D36" s="36" t="s">
        <v>3</v>
      </c>
      <c r="E36" s="37" t="s">
        <v>4</v>
      </c>
      <c r="F36" s="37" t="s">
        <v>239</v>
      </c>
      <c r="G36" s="36" t="s">
        <v>240</v>
      </c>
      <c r="H36" s="36" t="s">
        <v>243</v>
      </c>
      <c r="I36" s="36" t="s">
        <v>244</v>
      </c>
      <c r="J36" s="36" t="s">
        <v>246</v>
      </c>
      <c r="K36" s="36" t="s">
        <v>245</v>
      </c>
      <c r="L36" s="36" t="s">
        <v>247</v>
      </c>
      <c r="M36" s="36" t="s">
        <v>241</v>
      </c>
    </row>
    <row r="37" spans="1:13">
      <c r="A37" s="58">
        <v>1</v>
      </c>
      <c r="B37" s="58">
        <v>5</v>
      </c>
      <c r="C37" s="59" t="s">
        <v>29</v>
      </c>
      <c r="D37" s="59" t="s">
        <v>28</v>
      </c>
      <c r="E37" s="49" t="s">
        <v>615</v>
      </c>
      <c r="F37" s="49" t="s">
        <v>616</v>
      </c>
      <c r="G37" s="41">
        <v>45610</v>
      </c>
      <c r="H37" s="62">
        <v>420000</v>
      </c>
      <c r="I37" s="62">
        <v>-210590</v>
      </c>
      <c r="J37" s="62">
        <v>209410</v>
      </c>
      <c r="K37" s="62">
        <v>60000</v>
      </c>
      <c r="L37" s="62">
        <v>149410</v>
      </c>
      <c r="M37" s="59" t="s">
        <v>637</v>
      </c>
    </row>
    <row r="38" spans="1:13">
      <c r="A38" s="58">
        <v>2</v>
      </c>
      <c r="B38" s="58">
        <v>5</v>
      </c>
      <c r="C38" s="59" t="s">
        <v>29</v>
      </c>
      <c r="D38" s="59" t="s">
        <v>28</v>
      </c>
      <c r="E38" s="49" t="s">
        <v>617</v>
      </c>
      <c r="F38" s="49" t="s">
        <v>618</v>
      </c>
      <c r="G38" s="41">
        <v>45610</v>
      </c>
      <c r="H38" s="62">
        <v>150000</v>
      </c>
      <c r="I38" s="62">
        <v>-100000</v>
      </c>
      <c r="J38" s="62">
        <v>50000</v>
      </c>
      <c r="K38" s="62">
        <v>50000</v>
      </c>
      <c r="L38" s="62">
        <v>0</v>
      </c>
      <c r="M38" s="59" t="s">
        <v>636</v>
      </c>
    </row>
    <row r="39" spans="1:13" ht="24">
      <c r="A39" s="58">
        <v>3</v>
      </c>
      <c r="B39" s="58">
        <v>5</v>
      </c>
      <c r="C39" s="59" t="s">
        <v>29</v>
      </c>
      <c r="D39" s="59" t="s">
        <v>28</v>
      </c>
      <c r="E39" s="49" t="s">
        <v>617</v>
      </c>
      <c r="F39" s="60" t="s">
        <v>619</v>
      </c>
      <c r="G39" s="41">
        <v>45610</v>
      </c>
      <c r="H39" s="62">
        <v>840000</v>
      </c>
      <c r="I39" s="62">
        <v>46620</v>
      </c>
      <c r="J39" s="62">
        <v>886620</v>
      </c>
      <c r="K39" s="62">
        <v>591000</v>
      </c>
      <c r="L39" s="62">
        <v>295620</v>
      </c>
      <c r="M39" s="59" t="s">
        <v>635</v>
      </c>
    </row>
    <row r="40" spans="1:13" ht="24">
      <c r="A40" s="58">
        <v>4</v>
      </c>
      <c r="B40" s="58">
        <v>5</v>
      </c>
      <c r="C40" s="59" t="s">
        <v>29</v>
      </c>
      <c r="D40" s="59" t="s">
        <v>28</v>
      </c>
      <c r="E40" s="49" t="s">
        <v>617</v>
      </c>
      <c r="F40" s="60" t="s">
        <v>583</v>
      </c>
      <c r="G40" s="41">
        <v>45610</v>
      </c>
      <c r="H40" s="62">
        <v>584580</v>
      </c>
      <c r="I40" s="62">
        <v>-78580</v>
      </c>
      <c r="J40" s="62">
        <v>506000</v>
      </c>
      <c r="K40" s="62">
        <v>506000</v>
      </c>
      <c r="L40" s="62">
        <v>0</v>
      </c>
      <c r="M40" s="59" t="s">
        <v>634</v>
      </c>
    </row>
    <row r="41" spans="1:13" ht="24">
      <c r="A41" s="58">
        <v>5</v>
      </c>
      <c r="B41" s="58">
        <v>5</v>
      </c>
      <c r="C41" s="59" t="s">
        <v>29</v>
      </c>
      <c r="D41" s="59" t="s">
        <v>28</v>
      </c>
      <c r="E41" s="49" t="s">
        <v>617</v>
      </c>
      <c r="F41" s="60" t="s">
        <v>595</v>
      </c>
      <c r="G41" s="41">
        <v>45610</v>
      </c>
      <c r="H41" s="62">
        <v>5312990</v>
      </c>
      <c r="I41" s="62">
        <v>33000</v>
      </c>
      <c r="J41" s="62">
        <v>5345990</v>
      </c>
      <c r="K41" s="62">
        <v>4508790</v>
      </c>
      <c r="L41" s="62">
        <v>837200</v>
      </c>
      <c r="M41" s="59" t="s">
        <v>633</v>
      </c>
    </row>
    <row r="42" spans="1:13" ht="24">
      <c r="A42" s="58">
        <v>6</v>
      </c>
      <c r="B42" s="58">
        <v>5</v>
      </c>
      <c r="C42" s="59" t="s">
        <v>29</v>
      </c>
      <c r="D42" s="59" t="s">
        <v>28</v>
      </c>
      <c r="E42" s="49" t="s">
        <v>617</v>
      </c>
      <c r="F42" s="60" t="s">
        <v>620</v>
      </c>
      <c r="G42" s="41">
        <v>45610</v>
      </c>
      <c r="H42" s="62">
        <v>3000000</v>
      </c>
      <c r="I42" s="62">
        <v>705100</v>
      </c>
      <c r="J42" s="62">
        <v>3705100</v>
      </c>
      <c r="K42" s="62">
        <v>1408100</v>
      </c>
      <c r="L42" s="62">
        <v>2297000</v>
      </c>
      <c r="M42" s="59" t="s">
        <v>632</v>
      </c>
    </row>
    <row r="43" spans="1:13">
      <c r="A43" s="58">
        <v>7</v>
      </c>
      <c r="B43" s="58">
        <v>5</v>
      </c>
      <c r="C43" s="59" t="s">
        <v>29</v>
      </c>
      <c r="D43" s="59" t="s">
        <v>28</v>
      </c>
      <c r="E43" s="49" t="s">
        <v>617</v>
      </c>
      <c r="F43" s="60" t="s">
        <v>584</v>
      </c>
      <c r="G43" s="41">
        <v>45610</v>
      </c>
      <c r="H43" s="62">
        <v>2100000</v>
      </c>
      <c r="I43" s="62">
        <v>-13840</v>
      </c>
      <c r="J43" s="62">
        <v>2086160</v>
      </c>
      <c r="K43" s="62">
        <v>2086160</v>
      </c>
      <c r="L43" s="62">
        <v>0</v>
      </c>
      <c r="M43" s="59" t="s">
        <v>631</v>
      </c>
    </row>
    <row r="44" spans="1:13">
      <c r="A44" s="58">
        <v>8</v>
      </c>
      <c r="B44" s="58"/>
      <c r="C44" s="59" t="s">
        <v>29</v>
      </c>
      <c r="D44" s="199" t="s">
        <v>28</v>
      </c>
      <c r="E44" s="49" t="s">
        <v>599</v>
      </c>
      <c r="F44" s="200" t="s">
        <v>621</v>
      </c>
      <c r="G44" s="41">
        <v>45610</v>
      </c>
      <c r="H44" s="62">
        <v>150000</v>
      </c>
      <c r="I44" s="62">
        <v>-84710</v>
      </c>
      <c r="J44" s="62">
        <v>65290</v>
      </c>
      <c r="K44" s="62">
        <v>65290</v>
      </c>
      <c r="L44" s="62">
        <v>0</v>
      </c>
      <c r="M44" s="59" t="s">
        <v>630</v>
      </c>
    </row>
    <row r="45" spans="1:13">
      <c r="A45" s="58">
        <v>9</v>
      </c>
      <c r="B45" s="58"/>
      <c r="C45" s="59" t="s">
        <v>622</v>
      </c>
      <c r="D45" s="199" t="s">
        <v>591</v>
      </c>
      <c r="E45" s="49" t="s">
        <v>623</v>
      </c>
      <c r="F45" s="200" t="s">
        <v>624</v>
      </c>
      <c r="G45" s="41">
        <v>45610</v>
      </c>
      <c r="H45" s="62">
        <v>300000</v>
      </c>
      <c r="I45" s="62">
        <v>-297000</v>
      </c>
      <c r="J45" s="62">
        <v>3000</v>
      </c>
      <c r="K45" s="62">
        <v>3000</v>
      </c>
      <c r="L45" s="62">
        <v>0</v>
      </c>
      <c r="M45" s="59" t="s">
        <v>629</v>
      </c>
    </row>
    <row r="46" spans="1:13" ht="24">
      <c r="A46" s="58">
        <v>10</v>
      </c>
      <c r="B46" s="58">
        <v>5</v>
      </c>
      <c r="C46" s="59" t="s">
        <v>605</v>
      </c>
      <c r="D46" s="199" t="s">
        <v>605</v>
      </c>
      <c r="E46" s="49" t="s">
        <v>606</v>
      </c>
      <c r="F46" s="200" t="s">
        <v>607</v>
      </c>
      <c r="G46" s="41">
        <v>45610</v>
      </c>
      <c r="H46" s="62">
        <v>67169000</v>
      </c>
      <c r="I46" s="62">
        <v>-600500</v>
      </c>
      <c r="J46" s="62">
        <v>66568500</v>
      </c>
      <c r="K46" s="62">
        <v>48275500</v>
      </c>
      <c r="L46" s="62">
        <v>18293000</v>
      </c>
      <c r="M46" s="59" t="s">
        <v>628</v>
      </c>
    </row>
    <row r="47" spans="1:13" ht="24">
      <c r="A47" s="58">
        <v>11</v>
      </c>
      <c r="B47" s="58">
        <v>5</v>
      </c>
      <c r="C47" s="59" t="s">
        <v>605</v>
      </c>
      <c r="D47" s="59" t="s">
        <v>605</v>
      </c>
      <c r="E47" s="60" t="s">
        <v>625</v>
      </c>
      <c r="F47" s="60" t="s">
        <v>626</v>
      </c>
      <c r="G47" s="41">
        <v>45610</v>
      </c>
      <c r="H47" s="62">
        <v>6000000</v>
      </c>
      <c r="I47" s="62">
        <v>600500</v>
      </c>
      <c r="J47" s="62">
        <v>6600500</v>
      </c>
      <c r="K47" s="62">
        <v>3393330</v>
      </c>
      <c r="L47" s="62">
        <v>3207170</v>
      </c>
      <c r="M47" s="59" t="s">
        <v>627</v>
      </c>
    </row>
    <row r="48" spans="1:13" s="33" customFormat="1">
      <c r="A48" s="299" t="s">
        <v>145</v>
      </c>
      <c r="B48" s="300"/>
      <c r="C48" s="300"/>
      <c r="D48" s="300"/>
      <c r="E48" s="300"/>
      <c r="F48" s="300"/>
      <c r="G48" s="301"/>
      <c r="H48" s="30">
        <f>SUM(H37:H47)</f>
        <v>86026570</v>
      </c>
      <c r="I48" s="30">
        <f>SUM(I37:I47)</f>
        <v>0</v>
      </c>
      <c r="J48" s="30">
        <f>SUM(J37:J47)</f>
        <v>86026570</v>
      </c>
      <c r="K48" s="30">
        <f>SUM(K37:K47)</f>
        <v>60947170</v>
      </c>
      <c r="L48" s="30">
        <f>SUM(L37:L47)</f>
        <v>25079400</v>
      </c>
      <c r="M48" s="16"/>
    </row>
    <row r="50" spans="1:13">
      <c r="A50" s="35" t="s">
        <v>250</v>
      </c>
    </row>
    <row r="51" spans="1:13">
      <c r="A51" s="36" t="s">
        <v>147</v>
      </c>
      <c r="B51" s="36" t="s">
        <v>238</v>
      </c>
      <c r="C51" s="36" t="s">
        <v>2</v>
      </c>
      <c r="D51" s="36" t="s">
        <v>3</v>
      </c>
      <c r="E51" s="37" t="s">
        <v>4</v>
      </c>
      <c r="F51" s="37" t="s">
        <v>239</v>
      </c>
      <c r="G51" s="36" t="s">
        <v>240</v>
      </c>
      <c r="H51" s="36" t="s">
        <v>243</v>
      </c>
      <c r="I51" s="36" t="s">
        <v>244</v>
      </c>
      <c r="J51" s="36" t="s">
        <v>246</v>
      </c>
      <c r="K51" s="36" t="s">
        <v>245</v>
      </c>
      <c r="L51" s="36" t="s">
        <v>247</v>
      </c>
      <c r="M51" s="36" t="s">
        <v>241</v>
      </c>
    </row>
    <row r="52" spans="1:13">
      <c r="A52" s="38">
        <v>1</v>
      </c>
      <c r="B52" s="38">
        <v>1</v>
      </c>
      <c r="C52" s="39" t="s">
        <v>29</v>
      </c>
      <c r="D52" s="39" t="s">
        <v>249</v>
      </c>
      <c r="E52" s="40" t="s">
        <v>160</v>
      </c>
      <c r="F52" s="40" t="s">
        <v>264</v>
      </c>
      <c r="G52" s="41">
        <v>45414</v>
      </c>
      <c r="H52" s="42">
        <v>0</v>
      </c>
      <c r="I52" s="42">
        <v>1368000</v>
      </c>
      <c r="J52" s="42">
        <v>1368000</v>
      </c>
      <c r="K52" s="42">
        <v>0</v>
      </c>
      <c r="L52" s="42">
        <v>1368000</v>
      </c>
      <c r="M52" s="39" t="s">
        <v>641</v>
      </c>
    </row>
    <row r="53" spans="1:13" ht="24">
      <c r="A53" s="58">
        <v>2</v>
      </c>
      <c r="B53" s="58">
        <v>1</v>
      </c>
      <c r="C53" s="59" t="s">
        <v>29</v>
      </c>
      <c r="D53" s="59" t="s">
        <v>576</v>
      </c>
      <c r="E53" s="60" t="s">
        <v>638</v>
      </c>
      <c r="F53" s="60" t="s">
        <v>639</v>
      </c>
      <c r="G53" s="41">
        <v>45414</v>
      </c>
      <c r="H53" s="62">
        <v>7038700</v>
      </c>
      <c r="I53" s="62">
        <v>-1368000</v>
      </c>
      <c r="J53" s="62">
        <v>5670700</v>
      </c>
      <c r="K53" s="62">
        <v>2471120</v>
      </c>
      <c r="L53" s="62">
        <v>3199580</v>
      </c>
      <c r="M53" s="59" t="s">
        <v>640</v>
      </c>
    </row>
    <row r="54" spans="1:13" s="32" customFormat="1">
      <c r="A54" s="299" t="s">
        <v>145</v>
      </c>
      <c r="B54" s="300"/>
      <c r="C54" s="300"/>
      <c r="D54" s="300"/>
      <c r="E54" s="300"/>
      <c r="F54" s="300"/>
      <c r="G54" s="301"/>
      <c r="H54" s="30">
        <f>SUM(H52:H53)</f>
        <v>7038700</v>
      </c>
      <c r="I54" s="30">
        <f>SUM(I52:I53)</f>
        <v>0</v>
      </c>
      <c r="J54" s="30">
        <f>SUM(J52:J53)</f>
        <v>7038700</v>
      </c>
      <c r="K54" s="30">
        <f>SUM(K52:K53)</f>
        <v>2471120</v>
      </c>
      <c r="L54" s="30">
        <f>SUM(L52:L53)</f>
        <v>4567580</v>
      </c>
      <c r="M54" s="16"/>
    </row>
    <row r="56" spans="1:13">
      <c r="A56" s="35" t="s">
        <v>251</v>
      </c>
    </row>
    <row r="57" spans="1:13">
      <c r="A57" s="36" t="s">
        <v>147</v>
      </c>
      <c r="B57" s="36" t="s">
        <v>238</v>
      </c>
      <c r="C57" s="36" t="s">
        <v>2</v>
      </c>
      <c r="D57" s="36" t="s">
        <v>3</v>
      </c>
      <c r="E57" s="37" t="s">
        <v>4</v>
      </c>
      <c r="F57" s="37" t="s">
        <v>239</v>
      </c>
      <c r="G57" s="36" t="s">
        <v>240</v>
      </c>
      <c r="H57" s="36" t="s">
        <v>243</v>
      </c>
      <c r="I57" s="36" t="s">
        <v>244</v>
      </c>
      <c r="J57" s="36" t="s">
        <v>246</v>
      </c>
      <c r="K57" s="36" t="s">
        <v>245</v>
      </c>
      <c r="L57" s="36" t="s">
        <v>247</v>
      </c>
      <c r="M57" s="36" t="s">
        <v>241</v>
      </c>
    </row>
    <row r="58" spans="1:13">
      <c r="A58" s="38">
        <v>1</v>
      </c>
      <c r="B58" s="38">
        <v>2</v>
      </c>
      <c r="C58" s="39" t="s">
        <v>29</v>
      </c>
      <c r="D58" s="39" t="s">
        <v>249</v>
      </c>
      <c r="E58" s="40" t="s">
        <v>160</v>
      </c>
      <c r="F58" s="40" t="s">
        <v>258</v>
      </c>
      <c r="G58" s="41">
        <v>45442</v>
      </c>
      <c r="H58" s="42">
        <v>280000</v>
      </c>
      <c r="I58" s="42">
        <v>280000</v>
      </c>
      <c r="J58" s="42">
        <v>560000</v>
      </c>
      <c r="K58" s="42">
        <v>140000</v>
      </c>
      <c r="L58" s="42">
        <v>460000</v>
      </c>
      <c r="M58" s="302" t="s">
        <v>644</v>
      </c>
    </row>
    <row r="59" spans="1:13">
      <c r="A59" s="38">
        <v>2</v>
      </c>
      <c r="B59" s="38">
        <v>2</v>
      </c>
      <c r="C59" s="39" t="s">
        <v>29</v>
      </c>
      <c r="D59" s="39" t="s">
        <v>576</v>
      </c>
      <c r="E59" s="40" t="s">
        <v>642</v>
      </c>
      <c r="F59" s="40" t="s">
        <v>643</v>
      </c>
      <c r="G59" s="41">
        <v>45442</v>
      </c>
      <c r="H59" s="42">
        <v>6861200</v>
      </c>
      <c r="I59" s="42">
        <v>-280000</v>
      </c>
      <c r="J59" s="42">
        <v>6581200</v>
      </c>
      <c r="K59" s="42">
        <v>2787170</v>
      </c>
      <c r="L59" s="42">
        <v>3794030</v>
      </c>
      <c r="M59" s="304"/>
    </row>
    <row r="60" spans="1:13" s="32" customFormat="1">
      <c r="A60" s="299" t="s">
        <v>145</v>
      </c>
      <c r="B60" s="300"/>
      <c r="C60" s="300"/>
      <c r="D60" s="300"/>
      <c r="E60" s="300"/>
      <c r="F60" s="300"/>
      <c r="G60" s="301"/>
      <c r="H60" s="30">
        <f>SUM(H58:H59)</f>
        <v>7141200</v>
      </c>
      <c r="I60" s="30">
        <f>SUM(I58:I59)</f>
        <v>0</v>
      </c>
      <c r="J60" s="30">
        <f>SUM(J58:J59)</f>
        <v>7141200</v>
      </c>
      <c r="K60" s="30">
        <f>SUM(K58:K59)</f>
        <v>2927170</v>
      </c>
      <c r="L60" s="30">
        <f>SUM(L58:L59)</f>
        <v>4254030</v>
      </c>
      <c r="M60" s="16"/>
    </row>
    <row r="62" spans="1:13">
      <c r="A62" s="35" t="s">
        <v>255</v>
      </c>
    </row>
    <row r="63" spans="1:13">
      <c r="A63" s="36" t="s">
        <v>147</v>
      </c>
      <c r="B63" s="36" t="s">
        <v>238</v>
      </c>
      <c r="C63" s="36" t="s">
        <v>2</v>
      </c>
      <c r="D63" s="36" t="s">
        <v>3</v>
      </c>
      <c r="E63" s="37" t="s">
        <v>4</v>
      </c>
      <c r="F63" s="37" t="s">
        <v>239</v>
      </c>
      <c r="G63" s="36" t="s">
        <v>240</v>
      </c>
      <c r="H63" s="36" t="s">
        <v>243</v>
      </c>
      <c r="I63" s="36" t="s">
        <v>244</v>
      </c>
      <c r="J63" s="36" t="s">
        <v>246</v>
      </c>
      <c r="K63" s="36" t="s">
        <v>245</v>
      </c>
      <c r="L63" s="36" t="s">
        <v>247</v>
      </c>
      <c r="M63" s="36" t="s">
        <v>241</v>
      </c>
    </row>
    <row r="64" spans="1:13">
      <c r="A64" s="38">
        <v>1</v>
      </c>
      <c r="B64" s="38">
        <v>3</v>
      </c>
      <c r="C64" s="39" t="s">
        <v>29</v>
      </c>
      <c r="D64" s="39" t="s">
        <v>164</v>
      </c>
      <c r="E64" s="40" t="s">
        <v>165</v>
      </c>
      <c r="F64" s="40" t="s">
        <v>645</v>
      </c>
      <c r="G64" s="41">
        <v>45467</v>
      </c>
      <c r="H64" s="42">
        <v>100000</v>
      </c>
      <c r="I64" s="42">
        <v>-10120</v>
      </c>
      <c r="J64" s="42">
        <v>89880</v>
      </c>
      <c r="K64" s="42">
        <v>0</v>
      </c>
      <c r="L64" s="42">
        <v>89880</v>
      </c>
      <c r="M64" s="302" t="s">
        <v>647</v>
      </c>
    </row>
    <row r="65" spans="1:13">
      <c r="A65" s="38">
        <v>2</v>
      </c>
      <c r="B65" s="38">
        <v>3</v>
      </c>
      <c r="C65" s="39" t="s">
        <v>29</v>
      </c>
      <c r="D65" s="39" t="s">
        <v>591</v>
      </c>
      <c r="E65" s="40" t="s">
        <v>617</v>
      </c>
      <c r="F65" s="40" t="s">
        <v>646</v>
      </c>
      <c r="G65" s="41">
        <v>45467</v>
      </c>
      <c r="H65" s="42">
        <v>220480</v>
      </c>
      <c r="I65" s="42">
        <v>10120</v>
      </c>
      <c r="J65" s="42">
        <v>230600</v>
      </c>
      <c r="K65" s="42">
        <v>0</v>
      </c>
      <c r="L65" s="42">
        <v>230600</v>
      </c>
      <c r="M65" s="304"/>
    </row>
    <row r="66" spans="1:13" s="32" customFormat="1">
      <c r="A66" s="299" t="s">
        <v>145</v>
      </c>
      <c r="B66" s="300"/>
      <c r="C66" s="300"/>
      <c r="D66" s="300"/>
      <c r="E66" s="300"/>
      <c r="F66" s="300"/>
      <c r="G66" s="301"/>
      <c r="H66" s="30">
        <f>SUM(H64:H65)</f>
        <v>320480</v>
      </c>
      <c r="I66" s="30">
        <f>SUM(I64:I65)</f>
        <v>0</v>
      </c>
      <c r="J66" s="30">
        <f>SUM(J64:J65)</f>
        <v>320480</v>
      </c>
      <c r="K66" s="30">
        <f>SUM(K64:K65)</f>
        <v>0</v>
      </c>
      <c r="L66" s="30">
        <f>SUM(L64:L65)</f>
        <v>320480</v>
      </c>
      <c r="M66" s="16"/>
    </row>
    <row r="67" spans="1:13" s="203" customFormat="1">
      <c r="A67" s="201"/>
      <c r="B67" s="201"/>
      <c r="C67" s="201"/>
      <c r="D67" s="201"/>
      <c r="E67" s="201"/>
      <c r="F67" s="201"/>
      <c r="G67" s="201"/>
      <c r="H67" s="202"/>
      <c r="I67" s="202"/>
      <c r="J67" s="202"/>
      <c r="K67" s="202"/>
      <c r="L67" s="202"/>
      <c r="M67" s="201"/>
    </row>
    <row r="68" spans="1:13">
      <c r="A68" s="35" t="s">
        <v>648</v>
      </c>
    </row>
    <row r="69" spans="1:13">
      <c r="A69" s="36" t="s">
        <v>147</v>
      </c>
      <c r="B69" s="36" t="s">
        <v>238</v>
      </c>
      <c r="C69" s="36" t="s">
        <v>2</v>
      </c>
      <c r="D69" s="36" t="s">
        <v>3</v>
      </c>
      <c r="E69" s="37" t="s">
        <v>4</v>
      </c>
      <c r="F69" s="37" t="s">
        <v>239</v>
      </c>
      <c r="G69" s="36" t="s">
        <v>240</v>
      </c>
      <c r="H69" s="36" t="s">
        <v>243</v>
      </c>
      <c r="I69" s="36" t="s">
        <v>244</v>
      </c>
      <c r="J69" s="36" t="s">
        <v>246</v>
      </c>
      <c r="K69" s="36" t="s">
        <v>245</v>
      </c>
      <c r="L69" s="36" t="s">
        <v>247</v>
      </c>
      <c r="M69" s="36" t="s">
        <v>241</v>
      </c>
    </row>
    <row r="70" spans="1:13">
      <c r="A70" s="38">
        <v>1</v>
      </c>
      <c r="B70" s="38">
        <v>4</v>
      </c>
      <c r="C70" s="39" t="s">
        <v>29</v>
      </c>
      <c r="D70" s="39" t="s">
        <v>576</v>
      </c>
      <c r="E70" s="40" t="s">
        <v>649</v>
      </c>
      <c r="F70" s="40" t="s">
        <v>649</v>
      </c>
      <c r="G70" s="41">
        <v>45531</v>
      </c>
      <c r="H70" s="42">
        <v>55377360</v>
      </c>
      <c r="I70" s="42">
        <v>-223290</v>
      </c>
      <c r="J70" s="42">
        <v>55154070</v>
      </c>
      <c r="K70" s="42">
        <v>32303460</v>
      </c>
      <c r="L70" s="42">
        <v>22850610</v>
      </c>
      <c r="M70" s="302" t="s">
        <v>661</v>
      </c>
    </row>
    <row r="71" spans="1:13" ht="16.5" customHeight="1">
      <c r="A71" s="38">
        <v>2</v>
      </c>
      <c r="B71" s="38">
        <v>4</v>
      </c>
      <c r="C71" s="39" t="s">
        <v>29</v>
      </c>
      <c r="D71" s="39" t="s">
        <v>576</v>
      </c>
      <c r="E71" s="40" t="s">
        <v>580</v>
      </c>
      <c r="F71" s="40" t="s">
        <v>650</v>
      </c>
      <c r="G71" s="41">
        <v>45531</v>
      </c>
      <c r="H71" s="42">
        <v>3360000</v>
      </c>
      <c r="I71" s="42">
        <v>-13540</v>
      </c>
      <c r="J71" s="42">
        <v>3346460</v>
      </c>
      <c r="K71" s="42">
        <v>1960000</v>
      </c>
      <c r="L71" s="204">
        <v>1386460</v>
      </c>
      <c r="M71" s="303"/>
    </row>
    <row r="72" spans="1:13">
      <c r="A72" s="38">
        <v>3</v>
      </c>
      <c r="B72" s="38">
        <v>4</v>
      </c>
      <c r="C72" s="39" t="s">
        <v>29</v>
      </c>
      <c r="D72" s="39" t="s">
        <v>576</v>
      </c>
      <c r="E72" s="40" t="s">
        <v>580</v>
      </c>
      <c r="F72" s="40" t="s">
        <v>258</v>
      </c>
      <c r="G72" s="41">
        <v>45531</v>
      </c>
      <c r="H72" s="42">
        <v>560000</v>
      </c>
      <c r="I72" s="42">
        <v>560000</v>
      </c>
      <c r="J72" s="42">
        <v>1120000</v>
      </c>
      <c r="K72" s="42">
        <v>420000</v>
      </c>
      <c r="L72" s="204">
        <v>700000</v>
      </c>
      <c r="M72" s="303"/>
    </row>
    <row r="73" spans="1:13">
      <c r="A73" s="38">
        <v>4</v>
      </c>
      <c r="B73" s="38">
        <v>4</v>
      </c>
      <c r="C73" s="39" t="s">
        <v>29</v>
      </c>
      <c r="D73" s="39" t="s">
        <v>576</v>
      </c>
      <c r="E73" s="40" t="s">
        <v>580</v>
      </c>
      <c r="F73" s="40" t="s">
        <v>578</v>
      </c>
      <c r="G73" s="41">
        <v>45531</v>
      </c>
      <c r="H73" s="42">
        <v>1680000</v>
      </c>
      <c r="I73" s="42">
        <v>-140000</v>
      </c>
      <c r="J73" s="42">
        <v>1540000</v>
      </c>
      <c r="K73" s="42">
        <v>560000</v>
      </c>
      <c r="L73" s="204">
        <v>980000</v>
      </c>
      <c r="M73" s="303"/>
    </row>
    <row r="74" spans="1:13">
      <c r="A74" s="38">
        <v>5</v>
      </c>
      <c r="B74" s="38">
        <v>4</v>
      </c>
      <c r="C74" s="59" t="s">
        <v>29</v>
      </c>
      <c r="D74" s="59" t="s">
        <v>576</v>
      </c>
      <c r="E74" s="60" t="s">
        <v>580</v>
      </c>
      <c r="F74" s="60" t="s">
        <v>651</v>
      </c>
      <c r="G74" s="41">
        <v>45531</v>
      </c>
      <c r="H74" s="62">
        <v>5306700</v>
      </c>
      <c r="I74" s="62">
        <v>-73020</v>
      </c>
      <c r="J74" s="62">
        <v>5233680</v>
      </c>
      <c r="K74" s="62">
        <v>2641380</v>
      </c>
      <c r="L74" s="205">
        <v>2592300</v>
      </c>
      <c r="M74" s="304"/>
    </row>
    <row r="75" spans="1:13" ht="24">
      <c r="A75" s="38">
        <v>6</v>
      </c>
      <c r="B75" s="38">
        <v>4</v>
      </c>
      <c r="C75" s="48" t="s">
        <v>29</v>
      </c>
      <c r="D75" s="48" t="s">
        <v>576</v>
      </c>
      <c r="E75" s="49" t="s">
        <v>652</v>
      </c>
      <c r="F75" s="49" t="s">
        <v>652</v>
      </c>
      <c r="G75" s="41">
        <v>45531</v>
      </c>
      <c r="H75" s="50">
        <v>19600000</v>
      </c>
      <c r="I75" s="50">
        <v>-3200000</v>
      </c>
      <c r="J75" s="50">
        <v>16400000</v>
      </c>
      <c r="K75" s="50">
        <v>7921830</v>
      </c>
      <c r="L75" s="50">
        <v>8478170</v>
      </c>
      <c r="M75" s="48" t="s">
        <v>658</v>
      </c>
    </row>
    <row r="76" spans="1:13">
      <c r="A76" s="38">
        <v>7</v>
      </c>
      <c r="B76" s="38">
        <v>4</v>
      </c>
      <c r="C76" s="59" t="s">
        <v>622</v>
      </c>
      <c r="D76" s="59" t="s">
        <v>164</v>
      </c>
      <c r="E76" s="60" t="s">
        <v>653</v>
      </c>
      <c r="F76" s="60" t="s">
        <v>654</v>
      </c>
      <c r="G76" s="41">
        <v>45531</v>
      </c>
      <c r="H76" s="62">
        <v>0</v>
      </c>
      <c r="I76" s="62">
        <v>104000</v>
      </c>
      <c r="J76" s="62">
        <v>104000</v>
      </c>
      <c r="K76" s="62">
        <v>0</v>
      </c>
      <c r="L76" s="62">
        <v>104000</v>
      </c>
      <c r="M76" s="59" t="s">
        <v>662</v>
      </c>
    </row>
    <row r="77" spans="1:13" ht="24">
      <c r="A77" s="38">
        <v>8</v>
      </c>
      <c r="B77" s="38">
        <v>4</v>
      </c>
      <c r="C77" s="59" t="s">
        <v>622</v>
      </c>
      <c r="D77" s="59" t="s">
        <v>164</v>
      </c>
      <c r="E77" s="60" t="s">
        <v>655</v>
      </c>
      <c r="F77" s="60" t="s">
        <v>656</v>
      </c>
      <c r="G77" s="41">
        <v>45531</v>
      </c>
      <c r="H77" s="62">
        <v>500000</v>
      </c>
      <c r="I77" s="62">
        <v>-104000</v>
      </c>
      <c r="J77" s="62">
        <v>396000</v>
      </c>
      <c r="K77" s="62">
        <v>396000</v>
      </c>
      <c r="L77" s="62">
        <v>0</v>
      </c>
      <c r="M77" s="59" t="s">
        <v>660</v>
      </c>
    </row>
    <row r="78" spans="1:13">
      <c r="A78" s="38">
        <v>9</v>
      </c>
      <c r="B78" s="38">
        <v>4</v>
      </c>
      <c r="C78" s="59" t="s">
        <v>605</v>
      </c>
      <c r="D78" s="59" t="s">
        <v>605</v>
      </c>
      <c r="E78" s="60" t="s">
        <v>256</v>
      </c>
      <c r="F78" s="60" t="s">
        <v>657</v>
      </c>
      <c r="G78" s="41">
        <v>45531</v>
      </c>
      <c r="H78" s="62">
        <v>1350000</v>
      </c>
      <c r="I78" s="62">
        <v>3564020</v>
      </c>
      <c r="J78" s="62">
        <v>4914020</v>
      </c>
      <c r="K78" s="62">
        <v>1136410</v>
      </c>
      <c r="L78" s="62">
        <v>3777610</v>
      </c>
      <c r="M78" s="59" t="s">
        <v>663</v>
      </c>
    </row>
    <row r="79" spans="1:13" ht="24">
      <c r="A79" s="38">
        <v>10</v>
      </c>
      <c r="B79" s="38">
        <v>4</v>
      </c>
      <c r="C79" s="59" t="s">
        <v>40</v>
      </c>
      <c r="D79" s="59" t="s">
        <v>161</v>
      </c>
      <c r="E79" s="60" t="s">
        <v>256</v>
      </c>
      <c r="F79" s="60" t="s">
        <v>257</v>
      </c>
      <c r="G79" s="41">
        <v>45531</v>
      </c>
      <c r="H79" s="62">
        <v>3100000</v>
      </c>
      <c r="I79" s="62">
        <v>-474170</v>
      </c>
      <c r="J79" s="62">
        <v>2625830</v>
      </c>
      <c r="K79" s="62">
        <v>1025830</v>
      </c>
      <c r="L79" s="62">
        <v>1600000</v>
      </c>
      <c r="M79" s="59" t="s">
        <v>659</v>
      </c>
    </row>
    <row r="80" spans="1:13" s="32" customFormat="1">
      <c r="A80" s="299" t="s">
        <v>145</v>
      </c>
      <c r="B80" s="300"/>
      <c r="C80" s="300"/>
      <c r="D80" s="300"/>
      <c r="E80" s="300"/>
      <c r="F80" s="300"/>
      <c r="G80" s="301"/>
      <c r="H80" s="30">
        <f>SUM(H70:H79)</f>
        <v>90834060</v>
      </c>
      <c r="I80" s="30">
        <f>SUM(I70:I79)</f>
        <v>0</v>
      </c>
      <c r="J80" s="30">
        <f>SUM(J70:J79)</f>
        <v>90834060</v>
      </c>
      <c r="K80" s="30">
        <f>SUM(K70:K79)</f>
        <v>48364910</v>
      </c>
      <c r="L80" s="30">
        <f t="shared" ref="L80" si="0">SUM(L70:L79)</f>
        <v>42469150</v>
      </c>
      <c r="M80" s="16"/>
    </row>
    <row r="82" spans="1:13">
      <c r="A82" s="35" t="s">
        <v>664</v>
      </c>
    </row>
    <row r="83" spans="1:13">
      <c r="A83" s="36" t="s">
        <v>147</v>
      </c>
      <c r="B83" s="36" t="s">
        <v>238</v>
      </c>
      <c r="C83" s="36" t="s">
        <v>2</v>
      </c>
      <c r="D83" s="36" t="s">
        <v>3</v>
      </c>
      <c r="E83" s="37" t="s">
        <v>4</v>
      </c>
      <c r="F83" s="37" t="s">
        <v>239</v>
      </c>
      <c r="G83" s="36" t="s">
        <v>240</v>
      </c>
      <c r="H83" s="36" t="s">
        <v>243</v>
      </c>
      <c r="I83" s="36" t="s">
        <v>244</v>
      </c>
      <c r="J83" s="36" t="s">
        <v>246</v>
      </c>
      <c r="K83" s="36" t="s">
        <v>245</v>
      </c>
      <c r="L83" s="36" t="s">
        <v>247</v>
      </c>
      <c r="M83" s="36" t="s">
        <v>241</v>
      </c>
    </row>
    <row r="84" spans="1:13" ht="16.5" customHeight="1">
      <c r="A84" s="38">
        <v>1</v>
      </c>
      <c r="B84" s="38">
        <v>5</v>
      </c>
      <c r="C84" s="48" t="s">
        <v>29</v>
      </c>
      <c r="D84" s="48" t="s">
        <v>576</v>
      </c>
      <c r="E84" s="49" t="s">
        <v>652</v>
      </c>
      <c r="F84" s="49" t="s">
        <v>652</v>
      </c>
      <c r="G84" s="41">
        <v>45607</v>
      </c>
      <c r="H84" s="50">
        <v>16400000</v>
      </c>
      <c r="I84" s="50">
        <v>-368990</v>
      </c>
      <c r="J84" s="50">
        <v>16031010</v>
      </c>
      <c r="K84" s="50">
        <v>11885670</v>
      </c>
      <c r="L84" s="50">
        <v>4145340</v>
      </c>
      <c r="M84" s="308" t="s">
        <v>658</v>
      </c>
    </row>
    <row r="85" spans="1:13" ht="16.5" customHeight="1">
      <c r="A85" s="38">
        <v>2</v>
      </c>
      <c r="B85" s="38">
        <v>5</v>
      </c>
      <c r="C85" s="39" t="s">
        <v>29</v>
      </c>
      <c r="D85" s="39" t="s">
        <v>576</v>
      </c>
      <c r="E85" s="49" t="s">
        <v>652</v>
      </c>
      <c r="F85" s="40" t="s">
        <v>259</v>
      </c>
      <c r="G85" s="41">
        <v>45607</v>
      </c>
      <c r="H85" s="42">
        <v>400000</v>
      </c>
      <c r="I85" s="42">
        <v>-49240</v>
      </c>
      <c r="J85" s="42">
        <v>350760</v>
      </c>
      <c r="K85" s="42">
        <v>269310</v>
      </c>
      <c r="L85" s="204">
        <v>81450</v>
      </c>
      <c r="M85" s="308"/>
    </row>
    <row r="86" spans="1:13">
      <c r="A86" s="38">
        <v>3</v>
      </c>
      <c r="B86" s="38">
        <v>5</v>
      </c>
      <c r="C86" s="39" t="s">
        <v>29</v>
      </c>
      <c r="D86" s="39" t="s">
        <v>591</v>
      </c>
      <c r="E86" s="40" t="s">
        <v>615</v>
      </c>
      <c r="F86" s="40" t="s">
        <v>645</v>
      </c>
      <c r="G86" s="41">
        <v>45607</v>
      </c>
      <c r="H86" s="42">
        <v>89880</v>
      </c>
      <c r="I86" s="42">
        <v>-89880</v>
      </c>
      <c r="J86" s="42">
        <v>0</v>
      </c>
      <c r="K86" s="42">
        <v>0</v>
      </c>
      <c r="L86" s="204">
        <v>0</v>
      </c>
      <c r="M86" s="39" t="s">
        <v>669</v>
      </c>
    </row>
    <row r="87" spans="1:13">
      <c r="A87" s="38">
        <v>4</v>
      </c>
      <c r="B87" s="38">
        <v>5</v>
      </c>
      <c r="C87" s="39" t="s">
        <v>29</v>
      </c>
      <c r="D87" s="59" t="s">
        <v>164</v>
      </c>
      <c r="E87" s="60" t="s">
        <v>653</v>
      </c>
      <c r="F87" s="60" t="s">
        <v>654</v>
      </c>
      <c r="G87" s="41">
        <v>45607</v>
      </c>
      <c r="H87" s="62">
        <v>104000</v>
      </c>
      <c r="I87" s="62">
        <v>926450</v>
      </c>
      <c r="J87" s="62">
        <v>1030450</v>
      </c>
      <c r="K87" s="62">
        <v>104000</v>
      </c>
      <c r="L87" s="62">
        <v>926450</v>
      </c>
      <c r="M87" s="59" t="s">
        <v>662</v>
      </c>
    </row>
    <row r="88" spans="1:13">
      <c r="A88" s="38">
        <v>5</v>
      </c>
      <c r="B88" s="38">
        <v>5</v>
      </c>
      <c r="C88" s="59" t="s">
        <v>29</v>
      </c>
      <c r="D88" s="59" t="s">
        <v>164</v>
      </c>
      <c r="E88" s="60" t="s">
        <v>653</v>
      </c>
      <c r="F88" s="60" t="s">
        <v>618</v>
      </c>
      <c r="G88" s="41">
        <v>45607</v>
      </c>
      <c r="H88" s="62">
        <v>200000</v>
      </c>
      <c r="I88" s="62">
        <v>-100000</v>
      </c>
      <c r="J88" s="62">
        <v>100000</v>
      </c>
      <c r="K88" s="62">
        <v>100000</v>
      </c>
      <c r="L88" s="205">
        <v>0</v>
      </c>
      <c r="M88" s="39" t="s">
        <v>670</v>
      </c>
    </row>
    <row r="89" spans="1:13">
      <c r="A89" s="38">
        <v>6</v>
      </c>
      <c r="B89" s="38">
        <v>5</v>
      </c>
      <c r="C89" s="48" t="s">
        <v>29</v>
      </c>
      <c r="D89" s="48" t="s">
        <v>591</v>
      </c>
      <c r="E89" s="49" t="s">
        <v>589</v>
      </c>
      <c r="F89" s="49" t="s">
        <v>665</v>
      </c>
      <c r="G89" s="41">
        <v>45607</v>
      </c>
      <c r="H89" s="50">
        <v>3696000</v>
      </c>
      <c r="I89" s="50">
        <v>-602790</v>
      </c>
      <c r="J89" s="50">
        <v>3093210</v>
      </c>
      <c r="K89" s="50">
        <v>2263210</v>
      </c>
      <c r="L89" s="50">
        <v>830000</v>
      </c>
      <c r="M89" s="48" t="s">
        <v>671</v>
      </c>
    </row>
    <row r="90" spans="1:13">
      <c r="A90" s="38">
        <v>7</v>
      </c>
      <c r="B90" s="38">
        <v>5</v>
      </c>
      <c r="C90" s="59" t="s">
        <v>622</v>
      </c>
      <c r="D90" s="59" t="s">
        <v>164</v>
      </c>
      <c r="E90" s="49" t="s">
        <v>589</v>
      </c>
      <c r="F90" s="60" t="s">
        <v>666</v>
      </c>
      <c r="G90" s="41">
        <v>45607</v>
      </c>
      <c r="H90" s="62">
        <v>1200000</v>
      </c>
      <c r="I90" s="62">
        <v>-110310</v>
      </c>
      <c r="J90" s="62">
        <v>1089690</v>
      </c>
      <c r="K90" s="62">
        <v>889690</v>
      </c>
      <c r="L90" s="62">
        <v>200000</v>
      </c>
      <c r="M90" s="59" t="s">
        <v>672</v>
      </c>
    </row>
    <row r="91" spans="1:13">
      <c r="A91" s="38">
        <v>8</v>
      </c>
      <c r="B91" s="38">
        <v>5</v>
      </c>
      <c r="C91" s="59" t="s">
        <v>622</v>
      </c>
      <c r="D91" s="59" t="s">
        <v>164</v>
      </c>
      <c r="E91" s="60" t="s">
        <v>655</v>
      </c>
      <c r="F91" s="60" t="s">
        <v>268</v>
      </c>
      <c r="G91" s="41">
        <v>45607</v>
      </c>
      <c r="H91" s="62">
        <v>75000</v>
      </c>
      <c r="I91" s="62">
        <v>-23470</v>
      </c>
      <c r="J91" s="62">
        <v>51530</v>
      </c>
      <c r="K91" s="62">
        <v>51530</v>
      </c>
      <c r="L91" s="62">
        <v>0</v>
      </c>
      <c r="M91" s="59" t="s">
        <v>675</v>
      </c>
    </row>
    <row r="92" spans="1:13">
      <c r="A92" s="38">
        <v>9</v>
      </c>
      <c r="B92" s="38">
        <v>5</v>
      </c>
      <c r="C92" s="59" t="s">
        <v>605</v>
      </c>
      <c r="D92" s="59" t="s">
        <v>605</v>
      </c>
      <c r="E92" s="60" t="s">
        <v>256</v>
      </c>
      <c r="F92" s="60" t="s">
        <v>667</v>
      </c>
      <c r="G92" s="41">
        <v>45607</v>
      </c>
      <c r="H92" s="62">
        <v>2625830</v>
      </c>
      <c r="I92" s="62">
        <v>-179650</v>
      </c>
      <c r="J92" s="62">
        <v>2446180</v>
      </c>
      <c r="K92" s="62">
        <v>1846180</v>
      </c>
      <c r="L92" s="62">
        <v>600000</v>
      </c>
      <c r="M92" s="59" t="s">
        <v>673</v>
      </c>
    </row>
    <row r="93" spans="1:13">
      <c r="A93" s="38">
        <v>10</v>
      </c>
      <c r="B93" s="38">
        <v>5</v>
      </c>
      <c r="C93" s="59" t="s">
        <v>40</v>
      </c>
      <c r="D93" s="59" t="s">
        <v>161</v>
      </c>
      <c r="E93" s="60" t="s">
        <v>256</v>
      </c>
      <c r="F93" s="60" t="s">
        <v>668</v>
      </c>
      <c r="G93" s="41">
        <v>45607</v>
      </c>
      <c r="H93" s="62">
        <v>115360</v>
      </c>
      <c r="I93" s="62">
        <v>597880</v>
      </c>
      <c r="J93" s="62">
        <v>713240</v>
      </c>
      <c r="K93" s="62">
        <v>0</v>
      </c>
      <c r="L93" s="62">
        <v>713240</v>
      </c>
      <c r="M93" s="59" t="s">
        <v>674</v>
      </c>
    </row>
    <row r="94" spans="1:13" s="32" customFormat="1">
      <c r="A94" s="299" t="s">
        <v>145</v>
      </c>
      <c r="B94" s="300"/>
      <c r="C94" s="300"/>
      <c r="D94" s="300"/>
      <c r="E94" s="300"/>
      <c r="F94" s="300"/>
      <c r="G94" s="301"/>
      <c r="H94" s="30">
        <f>SUM(H84:H93)</f>
        <v>24906070</v>
      </c>
      <c r="I94" s="30">
        <f>SUM(I84:I93)</f>
        <v>0</v>
      </c>
      <c r="J94" s="30">
        <f>SUM(J84:J93)</f>
        <v>24906070</v>
      </c>
      <c r="K94" s="30">
        <f>SUM(K84:K93)</f>
        <v>17409590</v>
      </c>
      <c r="L94" s="30">
        <f t="shared" ref="L94" si="1">SUM(L84:L93)</f>
        <v>7496480</v>
      </c>
      <c r="M94" s="16"/>
    </row>
    <row r="95" spans="1:13" s="203" customFormat="1">
      <c r="A95" s="201"/>
      <c r="B95" s="201"/>
      <c r="C95" s="201"/>
      <c r="D95" s="201"/>
      <c r="E95" s="201"/>
      <c r="F95" s="201"/>
      <c r="G95" s="201"/>
      <c r="H95" s="202"/>
      <c r="I95" s="202"/>
      <c r="J95" s="202"/>
      <c r="K95" s="202"/>
      <c r="L95" s="202"/>
      <c r="M95" s="201"/>
    </row>
    <row r="96" spans="1:13">
      <c r="A96" s="35" t="s">
        <v>676</v>
      </c>
    </row>
    <row r="97" spans="1:13">
      <c r="A97" s="36" t="s">
        <v>147</v>
      </c>
      <c r="B97" s="36" t="s">
        <v>238</v>
      </c>
      <c r="C97" s="36" t="s">
        <v>2</v>
      </c>
      <c r="D97" s="36" t="s">
        <v>3</v>
      </c>
      <c r="E97" s="37" t="s">
        <v>4</v>
      </c>
      <c r="F97" s="37" t="s">
        <v>239</v>
      </c>
      <c r="G97" s="36" t="s">
        <v>240</v>
      </c>
      <c r="H97" s="36" t="s">
        <v>243</v>
      </c>
      <c r="I97" s="36" t="s">
        <v>244</v>
      </c>
      <c r="J97" s="36" t="s">
        <v>246</v>
      </c>
      <c r="K97" s="36" t="s">
        <v>245</v>
      </c>
      <c r="L97" s="36" t="s">
        <v>247</v>
      </c>
      <c r="M97" s="36" t="s">
        <v>241</v>
      </c>
    </row>
    <row r="98" spans="1:13" ht="24">
      <c r="A98" s="58">
        <v>1</v>
      </c>
      <c r="B98" s="58">
        <v>1</v>
      </c>
      <c r="C98" s="59" t="s">
        <v>605</v>
      </c>
      <c r="D98" s="59" t="s">
        <v>677</v>
      </c>
      <c r="E98" s="60" t="s">
        <v>678</v>
      </c>
      <c r="F98" s="60" t="s">
        <v>679</v>
      </c>
      <c r="G98" s="61">
        <v>45456</v>
      </c>
      <c r="H98" s="62">
        <v>3000000</v>
      </c>
      <c r="I98" s="62">
        <v>-2000000</v>
      </c>
      <c r="J98" s="62">
        <v>1000000</v>
      </c>
      <c r="K98" s="62">
        <v>0</v>
      </c>
      <c r="L98" s="62">
        <v>1000000</v>
      </c>
      <c r="M98" s="295" t="s">
        <v>681</v>
      </c>
    </row>
    <row r="99" spans="1:13" ht="24">
      <c r="A99" s="38">
        <v>2</v>
      </c>
      <c r="B99" s="38">
        <v>1</v>
      </c>
      <c r="C99" s="59" t="s">
        <v>605</v>
      </c>
      <c r="D99" s="59" t="s">
        <v>677</v>
      </c>
      <c r="E99" s="209" t="s">
        <v>678</v>
      </c>
      <c r="F99" s="209" t="s">
        <v>680</v>
      </c>
      <c r="G99" s="61">
        <v>45456</v>
      </c>
      <c r="H99" s="210">
        <v>3000000</v>
      </c>
      <c r="I99" s="210">
        <v>-1000000</v>
      </c>
      <c r="J99" s="210">
        <v>2000000</v>
      </c>
      <c r="K99" s="210">
        <v>0</v>
      </c>
      <c r="L99" s="210">
        <v>2000000</v>
      </c>
      <c r="M99" s="296"/>
    </row>
    <row r="100" spans="1:13" ht="24">
      <c r="A100" s="58">
        <v>3</v>
      </c>
      <c r="B100" s="58">
        <v>1</v>
      </c>
      <c r="C100" s="59" t="s">
        <v>605</v>
      </c>
      <c r="D100" s="199" t="s">
        <v>677</v>
      </c>
      <c r="E100" s="49" t="s">
        <v>682</v>
      </c>
      <c r="F100" s="49" t="s">
        <v>683</v>
      </c>
      <c r="G100" s="61">
        <v>45456</v>
      </c>
      <c r="H100" s="50">
        <v>2000000</v>
      </c>
      <c r="I100" s="50">
        <v>2000000</v>
      </c>
      <c r="J100" s="50">
        <v>4000000</v>
      </c>
      <c r="K100" s="50">
        <v>210000</v>
      </c>
      <c r="L100" s="50">
        <v>3790000</v>
      </c>
      <c r="M100" s="48" t="s">
        <v>684</v>
      </c>
    </row>
    <row r="101" spans="1:13" ht="24">
      <c r="A101" s="38">
        <v>4</v>
      </c>
      <c r="B101" s="38">
        <v>1</v>
      </c>
      <c r="C101" s="59" t="s">
        <v>605</v>
      </c>
      <c r="D101" s="199" t="s">
        <v>677</v>
      </c>
      <c r="E101" s="49" t="s">
        <v>685</v>
      </c>
      <c r="F101" s="49" t="s">
        <v>686</v>
      </c>
      <c r="G101" s="61">
        <v>45456</v>
      </c>
      <c r="H101" s="50">
        <v>0</v>
      </c>
      <c r="I101" s="50">
        <v>3000000</v>
      </c>
      <c r="J101" s="50">
        <v>3000000</v>
      </c>
      <c r="K101" s="50">
        <v>0</v>
      </c>
      <c r="L101" s="50">
        <v>3000000</v>
      </c>
      <c r="M101" s="48" t="s">
        <v>687</v>
      </c>
    </row>
    <row r="102" spans="1:13" ht="24">
      <c r="A102" s="58">
        <v>5</v>
      </c>
      <c r="B102" s="58">
        <v>1</v>
      </c>
      <c r="C102" s="59" t="s">
        <v>605</v>
      </c>
      <c r="D102" s="199" t="s">
        <v>677</v>
      </c>
      <c r="E102" s="213" t="s">
        <v>688</v>
      </c>
      <c r="F102" s="213" t="s">
        <v>689</v>
      </c>
      <c r="G102" s="61">
        <v>45456</v>
      </c>
      <c r="H102" s="214">
        <v>4505000</v>
      </c>
      <c r="I102" s="214">
        <v>-4000000</v>
      </c>
      <c r="J102" s="214">
        <v>505000</v>
      </c>
      <c r="K102" s="214">
        <v>0</v>
      </c>
      <c r="L102" s="214">
        <v>505000</v>
      </c>
      <c r="M102" s="206" t="s">
        <v>692</v>
      </c>
    </row>
    <row r="103" spans="1:13" ht="24">
      <c r="A103" s="38">
        <v>6</v>
      </c>
      <c r="B103" s="38">
        <v>1</v>
      </c>
      <c r="C103" s="59" t="s">
        <v>605</v>
      </c>
      <c r="D103" s="59" t="s">
        <v>677</v>
      </c>
      <c r="E103" s="211" t="s">
        <v>690</v>
      </c>
      <c r="F103" s="211" t="s">
        <v>691</v>
      </c>
      <c r="G103" s="61">
        <v>45456</v>
      </c>
      <c r="H103" s="212">
        <v>3000000</v>
      </c>
      <c r="I103" s="212">
        <v>2000000</v>
      </c>
      <c r="J103" s="212">
        <v>5000000</v>
      </c>
      <c r="K103" s="212">
        <v>848000</v>
      </c>
      <c r="L103" s="212">
        <v>4152000</v>
      </c>
      <c r="M103" s="208" t="s">
        <v>693</v>
      </c>
    </row>
    <row r="104" spans="1:13" s="32" customFormat="1">
      <c r="A104" s="299" t="s">
        <v>145</v>
      </c>
      <c r="B104" s="300"/>
      <c r="C104" s="300"/>
      <c r="D104" s="300"/>
      <c r="E104" s="300"/>
      <c r="F104" s="300"/>
      <c r="G104" s="301"/>
      <c r="H104" s="30">
        <f>SUM(H98:H103)</f>
        <v>15505000</v>
      </c>
      <c r="I104" s="30">
        <f t="shared" ref="I104:L104" si="2">SUM(I98:I103)</f>
        <v>0</v>
      </c>
      <c r="J104" s="30">
        <f>SUM(J98:J103)</f>
        <v>15505000</v>
      </c>
      <c r="K104" s="30">
        <f t="shared" si="2"/>
        <v>1058000</v>
      </c>
      <c r="L104" s="30">
        <f t="shared" si="2"/>
        <v>14447000</v>
      </c>
      <c r="M104" s="16"/>
    </row>
    <row r="105" spans="1:13" s="203" customFormat="1">
      <c r="A105" s="201"/>
      <c r="B105" s="201"/>
      <c r="C105" s="201"/>
      <c r="D105" s="201"/>
      <c r="E105" s="201"/>
      <c r="F105" s="201"/>
      <c r="G105" s="201"/>
      <c r="H105" s="202"/>
      <c r="I105" s="202"/>
      <c r="J105" s="202"/>
      <c r="K105" s="202"/>
      <c r="L105" s="202"/>
      <c r="M105" s="201"/>
    </row>
    <row r="106" spans="1:13">
      <c r="A106" s="35" t="s">
        <v>695</v>
      </c>
    </row>
    <row r="107" spans="1:13">
      <c r="A107" s="36" t="s">
        <v>147</v>
      </c>
      <c r="B107" s="36" t="s">
        <v>238</v>
      </c>
      <c r="C107" s="36" t="s">
        <v>2</v>
      </c>
      <c r="D107" s="36" t="s">
        <v>3</v>
      </c>
      <c r="E107" s="37" t="s">
        <v>4</v>
      </c>
      <c r="F107" s="37" t="s">
        <v>239</v>
      </c>
      <c r="G107" s="36" t="s">
        <v>240</v>
      </c>
      <c r="H107" s="36" t="s">
        <v>243</v>
      </c>
      <c r="I107" s="36" t="s">
        <v>244</v>
      </c>
      <c r="J107" s="36" t="s">
        <v>246</v>
      </c>
      <c r="K107" s="36" t="s">
        <v>245</v>
      </c>
      <c r="L107" s="36" t="s">
        <v>247</v>
      </c>
      <c r="M107" s="36" t="s">
        <v>241</v>
      </c>
    </row>
    <row r="108" spans="1:13">
      <c r="A108" s="38">
        <v>1</v>
      </c>
      <c r="B108" s="38">
        <v>2</v>
      </c>
      <c r="C108" s="39" t="s">
        <v>29</v>
      </c>
      <c r="D108" s="39" t="s">
        <v>164</v>
      </c>
      <c r="E108" s="40" t="s">
        <v>617</v>
      </c>
      <c r="F108" s="40" t="s">
        <v>694</v>
      </c>
      <c r="G108" s="41">
        <v>45469</v>
      </c>
      <c r="H108" s="42">
        <v>300000</v>
      </c>
      <c r="I108" s="42">
        <v>-10120</v>
      </c>
      <c r="J108" s="42">
        <v>289880</v>
      </c>
      <c r="K108" s="42">
        <v>40000</v>
      </c>
      <c r="L108" s="42">
        <v>249880</v>
      </c>
      <c r="M108" s="302" t="s">
        <v>647</v>
      </c>
    </row>
    <row r="109" spans="1:13">
      <c r="A109" s="38">
        <v>2</v>
      </c>
      <c r="B109" s="38">
        <v>2</v>
      </c>
      <c r="C109" s="39" t="s">
        <v>29</v>
      </c>
      <c r="D109" s="39" t="s">
        <v>591</v>
      </c>
      <c r="E109" s="40" t="s">
        <v>617</v>
      </c>
      <c r="F109" s="40" t="s">
        <v>646</v>
      </c>
      <c r="G109" s="41">
        <v>45469</v>
      </c>
      <c r="H109" s="42">
        <v>220480</v>
      </c>
      <c r="I109" s="42">
        <v>10120</v>
      </c>
      <c r="J109" s="42">
        <v>230600</v>
      </c>
      <c r="K109" s="42">
        <v>0</v>
      </c>
      <c r="L109" s="42">
        <v>230600</v>
      </c>
      <c r="M109" s="304"/>
    </row>
    <row r="110" spans="1:13" s="32" customFormat="1">
      <c r="A110" s="299" t="s">
        <v>145</v>
      </c>
      <c r="B110" s="300"/>
      <c r="C110" s="300"/>
      <c r="D110" s="300"/>
      <c r="E110" s="300"/>
      <c r="F110" s="300"/>
      <c r="G110" s="301"/>
      <c r="H110" s="30">
        <f>SUM(H108:H109)</f>
        <v>520480</v>
      </c>
      <c r="I110" s="30">
        <f>SUM(I108:I109)</f>
        <v>0</v>
      </c>
      <c r="J110" s="30">
        <f>SUM(J108:J109)</f>
        <v>520480</v>
      </c>
      <c r="K110" s="30">
        <f>SUM(K108:K109)</f>
        <v>40000</v>
      </c>
      <c r="L110" s="30">
        <f>SUM(L108:L109)</f>
        <v>480480</v>
      </c>
      <c r="M110" s="16"/>
    </row>
    <row r="111" spans="1:13" s="203" customFormat="1">
      <c r="A111" s="201"/>
      <c r="B111" s="201"/>
      <c r="C111" s="201"/>
      <c r="D111" s="201"/>
      <c r="E111" s="201"/>
      <c r="F111" s="201"/>
      <c r="G111" s="201"/>
      <c r="H111" s="202"/>
      <c r="I111" s="202"/>
      <c r="J111" s="202"/>
      <c r="K111" s="202"/>
      <c r="L111" s="202"/>
      <c r="M111" s="201"/>
    </row>
    <row r="112" spans="1:13">
      <c r="A112" s="35" t="s">
        <v>696</v>
      </c>
    </row>
    <row r="113" spans="1:13">
      <c r="A113" s="36" t="s">
        <v>147</v>
      </c>
      <c r="B113" s="36" t="s">
        <v>238</v>
      </c>
      <c r="C113" s="36" t="s">
        <v>2</v>
      </c>
      <c r="D113" s="36" t="s">
        <v>3</v>
      </c>
      <c r="E113" s="37" t="s">
        <v>4</v>
      </c>
      <c r="F113" s="37" t="s">
        <v>239</v>
      </c>
      <c r="G113" s="36" t="s">
        <v>240</v>
      </c>
      <c r="H113" s="36" t="s">
        <v>243</v>
      </c>
      <c r="I113" s="36" t="s">
        <v>244</v>
      </c>
      <c r="J113" s="36" t="s">
        <v>246</v>
      </c>
      <c r="K113" s="36" t="s">
        <v>245</v>
      </c>
      <c r="L113" s="36" t="s">
        <v>247</v>
      </c>
      <c r="M113" s="36" t="s">
        <v>241</v>
      </c>
    </row>
    <row r="114" spans="1:13" ht="16.5" customHeight="1">
      <c r="A114" s="38">
        <v>1</v>
      </c>
      <c r="B114" s="38">
        <v>3</v>
      </c>
      <c r="C114" s="39" t="s">
        <v>29</v>
      </c>
      <c r="D114" s="39" t="s">
        <v>249</v>
      </c>
      <c r="E114" s="40" t="s">
        <v>157</v>
      </c>
      <c r="F114" s="40" t="s">
        <v>157</v>
      </c>
      <c r="G114" s="41">
        <v>45615</v>
      </c>
      <c r="H114" s="42">
        <v>55903800</v>
      </c>
      <c r="I114" s="42">
        <v>7324410</v>
      </c>
      <c r="J114" s="42">
        <v>63228210</v>
      </c>
      <c r="K114" s="42">
        <v>49295450</v>
      </c>
      <c r="L114" s="42">
        <v>13932760</v>
      </c>
      <c r="M114" s="302" t="s">
        <v>699</v>
      </c>
    </row>
    <row r="115" spans="1:13">
      <c r="A115" s="38">
        <v>2</v>
      </c>
      <c r="B115" s="38">
        <v>3</v>
      </c>
      <c r="C115" s="39" t="s">
        <v>29</v>
      </c>
      <c r="D115" s="39" t="s">
        <v>249</v>
      </c>
      <c r="E115" s="40" t="s">
        <v>160</v>
      </c>
      <c r="F115" s="40" t="s">
        <v>697</v>
      </c>
      <c r="G115" s="41">
        <v>45615</v>
      </c>
      <c r="H115" s="42">
        <v>5572560</v>
      </c>
      <c r="I115" s="42">
        <v>-85020</v>
      </c>
      <c r="J115" s="42">
        <v>5487540</v>
      </c>
      <c r="K115" s="42">
        <v>5487540</v>
      </c>
      <c r="L115" s="42">
        <v>0</v>
      </c>
      <c r="M115" s="303"/>
    </row>
    <row r="116" spans="1:13">
      <c r="A116" s="38">
        <v>3</v>
      </c>
      <c r="B116" s="38">
        <v>3</v>
      </c>
      <c r="C116" s="39" t="s">
        <v>29</v>
      </c>
      <c r="D116" s="39" t="s">
        <v>249</v>
      </c>
      <c r="E116" s="40" t="s">
        <v>160</v>
      </c>
      <c r="F116" s="40" t="s">
        <v>650</v>
      </c>
      <c r="G116" s="41">
        <v>45615</v>
      </c>
      <c r="H116" s="42">
        <v>3360000</v>
      </c>
      <c r="I116" s="42">
        <v>457520</v>
      </c>
      <c r="J116" s="42">
        <v>3817520</v>
      </c>
      <c r="K116" s="42">
        <v>2977520</v>
      </c>
      <c r="L116" s="42">
        <v>840000</v>
      </c>
      <c r="M116" s="303"/>
    </row>
    <row r="117" spans="1:13">
      <c r="A117" s="38">
        <v>4</v>
      </c>
      <c r="B117" s="38">
        <v>3</v>
      </c>
      <c r="C117" s="39" t="s">
        <v>29</v>
      </c>
      <c r="D117" s="39" t="s">
        <v>249</v>
      </c>
      <c r="E117" s="40" t="s">
        <v>160</v>
      </c>
      <c r="F117" s="40" t="s">
        <v>698</v>
      </c>
      <c r="G117" s="41">
        <v>45615</v>
      </c>
      <c r="H117" s="42">
        <v>5104080</v>
      </c>
      <c r="I117" s="42">
        <v>632340</v>
      </c>
      <c r="J117" s="42">
        <v>5736420</v>
      </c>
      <c r="K117" s="42">
        <v>3267040</v>
      </c>
      <c r="L117" s="42">
        <v>2469380</v>
      </c>
      <c r="M117" s="303"/>
    </row>
    <row r="118" spans="1:13">
      <c r="A118" s="38">
        <v>5</v>
      </c>
      <c r="B118" s="38">
        <v>3</v>
      </c>
      <c r="C118" s="39" t="s">
        <v>29</v>
      </c>
      <c r="D118" s="39" t="s">
        <v>249</v>
      </c>
      <c r="E118" s="40" t="s">
        <v>159</v>
      </c>
      <c r="F118" s="40" t="s">
        <v>159</v>
      </c>
      <c r="G118" s="41">
        <v>45615</v>
      </c>
      <c r="H118" s="42">
        <v>5968370</v>
      </c>
      <c r="I118" s="42">
        <v>701170</v>
      </c>
      <c r="J118" s="42">
        <v>6669540</v>
      </c>
      <c r="K118" s="42">
        <v>4943700</v>
      </c>
      <c r="L118" s="42">
        <v>1725840</v>
      </c>
      <c r="M118" s="303"/>
    </row>
    <row r="119" spans="1:13">
      <c r="A119" s="38">
        <v>6</v>
      </c>
      <c r="B119" s="38">
        <v>3</v>
      </c>
      <c r="C119" s="39" t="s">
        <v>29</v>
      </c>
      <c r="D119" s="39" t="s">
        <v>249</v>
      </c>
      <c r="E119" s="40" t="s">
        <v>259</v>
      </c>
      <c r="F119" s="40" t="s">
        <v>259</v>
      </c>
      <c r="G119" s="41">
        <v>45615</v>
      </c>
      <c r="H119" s="42">
        <v>7605190</v>
      </c>
      <c r="I119" s="42">
        <v>681560</v>
      </c>
      <c r="J119" s="42">
        <v>8286750</v>
      </c>
      <c r="K119" s="42">
        <v>6441310</v>
      </c>
      <c r="L119" s="42">
        <v>1845440</v>
      </c>
      <c r="M119" s="304"/>
    </row>
    <row r="120" spans="1:13">
      <c r="A120" s="38">
        <v>7</v>
      </c>
      <c r="B120" s="38">
        <v>3</v>
      </c>
      <c r="C120" s="39" t="s">
        <v>29</v>
      </c>
      <c r="D120" s="39" t="s">
        <v>249</v>
      </c>
      <c r="E120" s="40" t="s">
        <v>652</v>
      </c>
      <c r="F120" s="40" t="s">
        <v>700</v>
      </c>
      <c r="G120" s="41">
        <v>45615</v>
      </c>
      <c r="H120" s="42">
        <v>7788000</v>
      </c>
      <c r="I120" s="42">
        <v>-1152000</v>
      </c>
      <c r="J120" s="42">
        <v>6636000</v>
      </c>
      <c r="K120" s="42">
        <v>4512000</v>
      </c>
      <c r="L120" s="42">
        <v>2124000</v>
      </c>
      <c r="M120" s="302" t="s">
        <v>702</v>
      </c>
    </row>
    <row r="121" spans="1:13">
      <c r="A121" s="38">
        <v>8</v>
      </c>
      <c r="B121" s="38">
        <v>3</v>
      </c>
      <c r="C121" s="39" t="s">
        <v>29</v>
      </c>
      <c r="D121" s="39" t="s">
        <v>249</v>
      </c>
      <c r="E121" s="40" t="s">
        <v>652</v>
      </c>
      <c r="F121" s="40" t="s">
        <v>701</v>
      </c>
      <c r="G121" s="41">
        <v>45615</v>
      </c>
      <c r="H121" s="42">
        <v>196000</v>
      </c>
      <c r="I121" s="42">
        <v>-62980</v>
      </c>
      <c r="J121" s="42">
        <v>133020</v>
      </c>
      <c r="K121" s="42">
        <v>88680</v>
      </c>
      <c r="L121" s="42">
        <v>44340</v>
      </c>
      <c r="M121" s="304"/>
    </row>
    <row r="122" spans="1:13">
      <c r="A122" s="38">
        <v>9</v>
      </c>
      <c r="B122" s="38">
        <v>3</v>
      </c>
      <c r="C122" s="39" t="s">
        <v>29</v>
      </c>
      <c r="D122" s="39" t="s">
        <v>28</v>
      </c>
      <c r="E122" s="40" t="s">
        <v>22</v>
      </c>
      <c r="F122" s="40" t="s">
        <v>242</v>
      </c>
      <c r="G122" s="41">
        <v>45615</v>
      </c>
      <c r="H122" s="42">
        <v>400000</v>
      </c>
      <c r="I122" s="42">
        <v>-385000</v>
      </c>
      <c r="J122" s="42">
        <v>15000</v>
      </c>
      <c r="K122" s="42">
        <v>15000</v>
      </c>
      <c r="L122" s="42">
        <v>0</v>
      </c>
      <c r="M122" s="59" t="s">
        <v>703</v>
      </c>
    </row>
    <row r="123" spans="1:13">
      <c r="A123" s="38">
        <v>10</v>
      </c>
      <c r="B123" s="38">
        <v>3</v>
      </c>
      <c r="C123" s="59" t="s">
        <v>29</v>
      </c>
      <c r="D123" s="59" t="s">
        <v>28</v>
      </c>
      <c r="E123" s="60" t="s">
        <v>23</v>
      </c>
      <c r="F123" s="60" t="s">
        <v>618</v>
      </c>
      <c r="G123" s="41">
        <v>45615</v>
      </c>
      <c r="H123" s="62">
        <v>289880</v>
      </c>
      <c r="I123" s="62">
        <v>-249880</v>
      </c>
      <c r="J123" s="62">
        <v>40000</v>
      </c>
      <c r="K123" s="62">
        <v>40000</v>
      </c>
      <c r="L123" s="62">
        <v>0</v>
      </c>
      <c r="M123" s="59" t="s">
        <v>704</v>
      </c>
    </row>
    <row r="124" spans="1:13" ht="24">
      <c r="A124" s="38">
        <v>11</v>
      </c>
      <c r="B124" s="38">
        <v>3</v>
      </c>
      <c r="C124" s="39" t="s">
        <v>605</v>
      </c>
      <c r="D124" s="59" t="s">
        <v>677</v>
      </c>
      <c r="E124" s="209" t="s">
        <v>678</v>
      </c>
      <c r="F124" s="40" t="s">
        <v>705</v>
      </c>
      <c r="G124" s="41">
        <v>45615</v>
      </c>
      <c r="H124" s="42">
        <v>0</v>
      </c>
      <c r="I124" s="42">
        <v>2000000</v>
      </c>
      <c r="J124" s="42">
        <v>2000000</v>
      </c>
      <c r="K124" s="42">
        <v>0</v>
      </c>
      <c r="L124" s="42">
        <v>2000000</v>
      </c>
      <c r="M124" s="39" t="s">
        <v>706</v>
      </c>
    </row>
    <row r="125" spans="1:13" ht="24">
      <c r="A125" s="38">
        <v>12</v>
      </c>
      <c r="B125" s="38">
        <v>3</v>
      </c>
      <c r="C125" s="39" t="s">
        <v>605</v>
      </c>
      <c r="D125" s="199" t="s">
        <v>677</v>
      </c>
      <c r="E125" s="49" t="s">
        <v>678</v>
      </c>
      <c r="F125" s="200" t="s">
        <v>707</v>
      </c>
      <c r="G125" s="41">
        <v>45615</v>
      </c>
      <c r="H125" s="62">
        <v>200000</v>
      </c>
      <c r="I125" s="62">
        <v>-58000</v>
      </c>
      <c r="J125" s="62">
        <v>142000</v>
      </c>
      <c r="K125" s="62">
        <v>112000</v>
      </c>
      <c r="L125" s="62">
        <v>30000</v>
      </c>
      <c r="M125" s="59" t="s">
        <v>708</v>
      </c>
    </row>
    <row r="126" spans="1:13" ht="24">
      <c r="A126" s="38">
        <v>13</v>
      </c>
      <c r="B126" s="38">
        <v>3</v>
      </c>
      <c r="C126" s="39" t="s">
        <v>605</v>
      </c>
      <c r="D126" s="199" t="s">
        <v>677</v>
      </c>
      <c r="E126" s="60" t="s">
        <v>709</v>
      </c>
      <c r="F126" s="60" t="s">
        <v>711</v>
      </c>
      <c r="G126" s="41">
        <v>45615</v>
      </c>
      <c r="H126" s="62">
        <v>6000000</v>
      </c>
      <c r="I126" s="62">
        <v>-3650000</v>
      </c>
      <c r="J126" s="62">
        <v>2350000</v>
      </c>
      <c r="K126" s="62">
        <v>119990</v>
      </c>
      <c r="L126" s="62">
        <v>2230010</v>
      </c>
      <c r="M126" s="59" t="s">
        <v>712</v>
      </c>
    </row>
    <row r="127" spans="1:13" ht="24">
      <c r="A127" s="38">
        <v>14</v>
      </c>
      <c r="B127" s="38">
        <v>3</v>
      </c>
      <c r="C127" s="39" t="s">
        <v>605</v>
      </c>
      <c r="D127" s="199" t="s">
        <v>677</v>
      </c>
      <c r="E127" s="60" t="s">
        <v>713</v>
      </c>
      <c r="F127" s="60" t="s">
        <v>714</v>
      </c>
      <c r="G127" s="41">
        <v>45615</v>
      </c>
      <c r="H127" s="62">
        <v>500000</v>
      </c>
      <c r="I127" s="62">
        <v>-500000</v>
      </c>
      <c r="J127" s="62">
        <v>0</v>
      </c>
      <c r="K127" s="62">
        <v>0</v>
      </c>
      <c r="L127" s="62">
        <v>0</v>
      </c>
      <c r="M127" s="59" t="s">
        <v>715</v>
      </c>
    </row>
    <row r="128" spans="1:13" ht="24">
      <c r="A128" s="38">
        <v>15</v>
      </c>
      <c r="B128" s="38">
        <v>3</v>
      </c>
      <c r="C128" s="39" t="s">
        <v>605</v>
      </c>
      <c r="D128" s="216" t="s">
        <v>677</v>
      </c>
      <c r="E128" s="60" t="s">
        <v>716</v>
      </c>
      <c r="F128" s="60" t="s">
        <v>717</v>
      </c>
      <c r="G128" s="41">
        <v>45615</v>
      </c>
      <c r="H128" s="62">
        <v>21750000</v>
      </c>
      <c r="I128" s="62">
        <v>-5450790</v>
      </c>
      <c r="J128" s="62">
        <v>16299210</v>
      </c>
      <c r="K128" s="62">
        <v>8703080</v>
      </c>
      <c r="L128" s="62">
        <v>7596130</v>
      </c>
      <c r="M128" s="305" t="s">
        <v>724</v>
      </c>
    </row>
    <row r="129" spans="1:13" ht="24">
      <c r="A129" s="38">
        <v>16</v>
      </c>
      <c r="B129" s="38">
        <v>3</v>
      </c>
      <c r="C129" s="207" t="s">
        <v>605</v>
      </c>
      <c r="D129" s="48" t="s">
        <v>677</v>
      </c>
      <c r="E129" s="60" t="s">
        <v>716</v>
      </c>
      <c r="F129" s="209" t="s">
        <v>718</v>
      </c>
      <c r="G129" s="217">
        <v>45615</v>
      </c>
      <c r="H129" s="210">
        <v>505000</v>
      </c>
      <c r="I129" s="210">
        <v>-415000</v>
      </c>
      <c r="J129" s="210">
        <v>90000</v>
      </c>
      <c r="K129" s="210">
        <v>40000</v>
      </c>
      <c r="L129" s="210">
        <v>50000</v>
      </c>
      <c r="M129" s="306"/>
    </row>
    <row r="130" spans="1:13" ht="24">
      <c r="A130" s="38">
        <v>17</v>
      </c>
      <c r="B130" s="38">
        <v>3</v>
      </c>
      <c r="C130" s="207" t="s">
        <v>605</v>
      </c>
      <c r="D130" s="48" t="s">
        <v>677</v>
      </c>
      <c r="E130" s="60" t="s">
        <v>716</v>
      </c>
      <c r="F130" s="49" t="s">
        <v>719</v>
      </c>
      <c r="G130" s="41">
        <v>45615</v>
      </c>
      <c r="H130" s="50">
        <v>1500000</v>
      </c>
      <c r="I130" s="50">
        <v>-764340</v>
      </c>
      <c r="J130" s="50">
        <v>735660</v>
      </c>
      <c r="K130" s="50">
        <v>735660</v>
      </c>
      <c r="L130" s="50">
        <v>0</v>
      </c>
      <c r="M130" s="307"/>
    </row>
    <row r="131" spans="1:13" ht="24">
      <c r="A131" s="38">
        <v>18</v>
      </c>
      <c r="B131" s="38">
        <v>3</v>
      </c>
      <c r="C131" s="207" t="s">
        <v>605</v>
      </c>
      <c r="D131" s="48" t="s">
        <v>677</v>
      </c>
      <c r="E131" s="60" t="s">
        <v>716</v>
      </c>
      <c r="F131" s="49" t="s">
        <v>720</v>
      </c>
      <c r="G131" s="217">
        <v>45615</v>
      </c>
      <c r="H131" s="50">
        <v>600000</v>
      </c>
      <c r="I131" s="50">
        <v>-23990</v>
      </c>
      <c r="J131" s="50">
        <v>576010</v>
      </c>
      <c r="K131" s="50">
        <v>576010</v>
      </c>
      <c r="L131" s="50"/>
      <c r="M131" s="215" t="s">
        <v>723</v>
      </c>
    </row>
    <row r="132" spans="1:13" ht="24">
      <c r="A132" s="38">
        <v>19</v>
      </c>
      <c r="B132" s="38">
        <v>3</v>
      </c>
      <c r="C132" s="39" t="s">
        <v>605</v>
      </c>
      <c r="D132" s="48" t="s">
        <v>677</v>
      </c>
      <c r="E132" s="219" t="s">
        <v>690</v>
      </c>
      <c r="F132" s="49" t="s">
        <v>721</v>
      </c>
      <c r="G132" s="41">
        <v>45615</v>
      </c>
      <c r="H132" s="50">
        <v>5000000</v>
      </c>
      <c r="I132" s="50">
        <v>1000000</v>
      </c>
      <c r="J132" s="50">
        <v>6000000</v>
      </c>
      <c r="K132" s="50">
        <v>4387900</v>
      </c>
      <c r="L132" s="50">
        <v>1612100</v>
      </c>
      <c r="M132" s="215" t="s">
        <v>722</v>
      </c>
    </row>
    <row r="133" spans="1:13" s="32" customFormat="1">
      <c r="A133" s="315" t="s">
        <v>145</v>
      </c>
      <c r="B133" s="316"/>
      <c r="C133" s="316"/>
      <c r="D133" s="316"/>
      <c r="E133" s="316"/>
      <c r="F133" s="316"/>
      <c r="G133" s="317"/>
      <c r="H133" s="218">
        <f>SUM(H114:H132)</f>
        <v>128242880</v>
      </c>
      <c r="I133" s="218">
        <f>SUM(I114:I132)</f>
        <v>0</v>
      </c>
      <c r="J133" s="218">
        <f>SUM(J114:J132)</f>
        <v>128242880</v>
      </c>
      <c r="K133" s="218">
        <f>SUM(K114:K132)</f>
        <v>91742880</v>
      </c>
      <c r="L133" s="218">
        <f>SUM(L114:L132)</f>
        <v>36500000</v>
      </c>
      <c r="M133" s="16"/>
    </row>
    <row r="135" spans="1:13" s="15" customFormat="1">
      <c r="A135" s="35" t="s">
        <v>743</v>
      </c>
      <c r="B135" s="35"/>
      <c r="C135" s="35"/>
      <c r="D135" s="35"/>
      <c r="E135" s="34"/>
      <c r="F135" s="34"/>
      <c r="G135" s="35"/>
      <c r="H135" s="35"/>
      <c r="I135" s="35"/>
      <c r="J135" s="35"/>
      <c r="K135" s="35"/>
      <c r="L135" s="35"/>
      <c r="M135" s="35"/>
    </row>
    <row r="136" spans="1:13">
      <c r="A136" s="36" t="s">
        <v>147</v>
      </c>
      <c r="B136" s="36" t="s">
        <v>238</v>
      </c>
      <c r="C136" s="36" t="s">
        <v>2</v>
      </c>
      <c r="D136" s="36" t="s">
        <v>3</v>
      </c>
      <c r="E136" s="37" t="s">
        <v>4</v>
      </c>
      <c r="F136" s="37" t="s">
        <v>239</v>
      </c>
      <c r="G136" s="36" t="s">
        <v>240</v>
      </c>
      <c r="H136" s="36" t="s">
        <v>243</v>
      </c>
      <c r="I136" s="36" t="s">
        <v>244</v>
      </c>
      <c r="J136" s="36" t="s">
        <v>246</v>
      </c>
      <c r="K136" s="36" t="s">
        <v>245</v>
      </c>
      <c r="L136" s="36" t="s">
        <v>247</v>
      </c>
      <c r="M136" s="36" t="s">
        <v>241</v>
      </c>
    </row>
    <row r="137" spans="1:13">
      <c r="A137" s="58">
        <v>1</v>
      </c>
      <c r="B137" s="58">
        <v>1</v>
      </c>
      <c r="C137" s="59" t="s">
        <v>605</v>
      </c>
      <c r="D137" s="60" t="s">
        <v>726</v>
      </c>
      <c r="E137" s="60" t="s">
        <v>727</v>
      </c>
      <c r="F137" s="60" t="s">
        <v>787</v>
      </c>
      <c r="G137" s="61">
        <v>45358</v>
      </c>
      <c r="H137" s="62">
        <v>10620000</v>
      </c>
      <c r="I137" s="62">
        <v>-9507000</v>
      </c>
      <c r="J137" s="62">
        <v>1113000</v>
      </c>
      <c r="K137" s="62">
        <v>0</v>
      </c>
      <c r="L137" s="205">
        <v>1113000</v>
      </c>
      <c r="M137" s="39" t="s">
        <v>784</v>
      </c>
    </row>
    <row r="138" spans="1:13" ht="24">
      <c r="A138" s="38">
        <v>2</v>
      </c>
      <c r="B138" s="38">
        <v>1</v>
      </c>
      <c r="C138" s="59" t="s">
        <v>605</v>
      </c>
      <c r="D138" s="60" t="s">
        <v>726</v>
      </c>
      <c r="E138" s="49" t="s">
        <v>731</v>
      </c>
      <c r="F138" s="49" t="s">
        <v>788</v>
      </c>
      <c r="G138" s="61">
        <v>45358</v>
      </c>
      <c r="H138" s="50">
        <v>10800000</v>
      </c>
      <c r="I138" s="50">
        <v>3507000</v>
      </c>
      <c r="J138" s="50">
        <v>14307000</v>
      </c>
      <c r="K138" s="50">
        <v>593030</v>
      </c>
      <c r="L138" s="50">
        <v>13713970</v>
      </c>
      <c r="M138" s="48" t="s">
        <v>785</v>
      </c>
    </row>
    <row r="139" spans="1:13" ht="24">
      <c r="A139" s="58">
        <v>3</v>
      </c>
      <c r="B139" s="58">
        <v>1</v>
      </c>
      <c r="C139" s="59" t="s">
        <v>605</v>
      </c>
      <c r="D139" s="60" t="s">
        <v>726</v>
      </c>
      <c r="E139" s="211" t="s">
        <v>605</v>
      </c>
      <c r="F139" s="213" t="s">
        <v>789</v>
      </c>
      <c r="G139" s="61">
        <v>45358</v>
      </c>
      <c r="H139" s="212">
        <v>254000</v>
      </c>
      <c r="I139" s="212">
        <v>6000000</v>
      </c>
      <c r="J139" s="212">
        <v>6254000</v>
      </c>
      <c r="K139" s="212">
        <v>0</v>
      </c>
      <c r="L139" s="212">
        <v>6254000</v>
      </c>
      <c r="M139" s="208" t="s">
        <v>786</v>
      </c>
    </row>
    <row r="140" spans="1:13" s="32" customFormat="1">
      <c r="A140" s="299" t="s">
        <v>145</v>
      </c>
      <c r="B140" s="300"/>
      <c r="C140" s="300"/>
      <c r="D140" s="300"/>
      <c r="E140" s="300"/>
      <c r="F140" s="300"/>
      <c r="G140" s="301"/>
      <c r="H140" s="30">
        <f>SUM(H137:H139)</f>
        <v>21674000</v>
      </c>
      <c r="I140" s="30">
        <f>SUM(I137:I139)</f>
        <v>0</v>
      </c>
      <c r="J140" s="30">
        <f>SUM(J137:J139)</f>
        <v>21674000</v>
      </c>
      <c r="K140" s="30">
        <f>SUM(K137:K139)</f>
        <v>593030</v>
      </c>
      <c r="L140" s="30">
        <f>SUM(L137:L139)</f>
        <v>21080970</v>
      </c>
      <c r="M140" s="16"/>
    </row>
    <row r="141" spans="1:13" s="203" customFormat="1">
      <c r="A141" s="201"/>
      <c r="B141" s="201"/>
      <c r="C141" s="201"/>
      <c r="D141" s="201"/>
      <c r="E141" s="201"/>
      <c r="F141" s="201"/>
      <c r="G141" s="201"/>
      <c r="H141" s="202"/>
      <c r="I141" s="202"/>
      <c r="J141" s="202"/>
      <c r="K141" s="202"/>
      <c r="L141" s="202"/>
      <c r="M141" s="201"/>
    </row>
    <row r="142" spans="1:13">
      <c r="A142" s="35" t="s">
        <v>725</v>
      </c>
    </row>
    <row r="143" spans="1:13">
      <c r="A143" s="36" t="s">
        <v>147</v>
      </c>
      <c r="B143" s="36" t="s">
        <v>238</v>
      </c>
      <c r="C143" s="36" t="s">
        <v>2</v>
      </c>
      <c r="D143" s="36" t="s">
        <v>3</v>
      </c>
      <c r="E143" s="37" t="s">
        <v>4</v>
      </c>
      <c r="F143" s="37" t="s">
        <v>239</v>
      </c>
      <c r="G143" s="36" t="s">
        <v>240</v>
      </c>
      <c r="H143" s="36" t="s">
        <v>243</v>
      </c>
      <c r="I143" s="36" t="s">
        <v>244</v>
      </c>
      <c r="J143" s="36" t="s">
        <v>246</v>
      </c>
      <c r="K143" s="36" t="s">
        <v>245</v>
      </c>
      <c r="L143" s="36" t="s">
        <v>247</v>
      </c>
      <c r="M143" s="36" t="s">
        <v>241</v>
      </c>
    </row>
    <row r="144" spans="1:13">
      <c r="A144" s="58">
        <v>1</v>
      </c>
      <c r="B144" s="58">
        <v>2</v>
      </c>
      <c r="C144" s="59" t="s">
        <v>605</v>
      </c>
      <c r="D144" s="60" t="s">
        <v>726</v>
      </c>
      <c r="E144" s="60" t="s">
        <v>727</v>
      </c>
      <c r="F144" s="60" t="s">
        <v>729</v>
      </c>
      <c r="G144" s="61">
        <v>45518</v>
      </c>
      <c r="H144" s="62">
        <v>25488000</v>
      </c>
      <c r="I144" s="62">
        <v>3729000</v>
      </c>
      <c r="J144" s="62">
        <v>29217000</v>
      </c>
      <c r="K144" s="62">
        <v>11300170</v>
      </c>
      <c r="L144" s="205">
        <v>17916830</v>
      </c>
      <c r="M144" s="39" t="s">
        <v>740</v>
      </c>
    </row>
    <row r="145" spans="1:13">
      <c r="A145" s="38">
        <v>2</v>
      </c>
      <c r="B145" s="38">
        <v>2</v>
      </c>
      <c r="C145" s="59" t="s">
        <v>605</v>
      </c>
      <c r="D145" s="60" t="s">
        <v>726</v>
      </c>
      <c r="E145" s="60" t="s">
        <v>727</v>
      </c>
      <c r="F145" s="209" t="s">
        <v>728</v>
      </c>
      <c r="G145" s="61">
        <v>45518</v>
      </c>
      <c r="H145" s="210">
        <v>1113000</v>
      </c>
      <c r="I145" s="210">
        <v>-918000</v>
      </c>
      <c r="J145" s="210">
        <v>195000</v>
      </c>
      <c r="K145" s="210">
        <v>195000</v>
      </c>
      <c r="L145" s="210">
        <v>0</v>
      </c>
      <c r="M145" s="220" t="s">
        <v>739</v>
      </c>
    </row>
    <row r="146" spans="1:13">
      <c r="A146" s="58">
        <v>3</v>
      </c>
      <c r="B146" s="58">
        <v>2</v>
      </c>
      <c r="C146" s="59" t="s">
        <v>605</v>
      </c>
      <c r="D146" s="60" t="s">
        <v>726</v>
      </c>
      <c r="E146" s="60" t="s">
        <v>727</v>
      </c>
      <c r="F146" s="49" t="s">
        <v>730</v>
      </c>
      <c r="G146" s="61">
        <v>45518</v>
      </c>
      <c r="H146" s="50">
        <v>4424000</v>
      </c>
      <c r="I146" s="50">
        <v>-2811000</v>
      </c>
      <c r="J146" s="50">
        <v>1613000</v>
      </c>
      <c r="K146" s="50">
        <v>0</v>
      </c>
      <c r="L146" s="50">
        <v>1613000</v>
      </c>
      <c r="M146" s="48" t="s">
        <v>738</v>
      </c>
    </row>
    <row r="147" spans="1:13" ht="24">
      <c r="A147" s="38">
        <v>4</v>
      </c>
      <c r="B147" s="38">
        <v>2</v>
      </c>
      <c r="C147" s="59" t="s">
        <v>605</v>
      </c>
      <c r="D147" s="60" t="s">
        <v>726</v>
      </c>
      <c r="E147" s="49" t="s">
        <v>731</v>
      </c>
      <c r="F147" s="49" t="s">
        <v>732</v>
      </c>
      <c r="G147" s="61">
        <v>45518</v>
      </c>
      <c r="H147" s="50">
        <v>3600000</v>
      </c>
      <c r="I147" s="50">
        <v>-1900000</v>
      </c>
      <c r="J147" s="50">
        <v>1700000</v>
      </c>
      <c r="K147" s="50">
        <v>812280</v>
      </c>
      <c r="L147" s="50">
        <v>887720</v>
      </c>
      <c r="M147" s="48" t="s">
        <v>741</v>
      </c>
    </row>
    <row r="148" spans="1:13" ht="24">
      <c r="A148" s="58">
        <v>5</v>
      </c>
      <c r="B148" s="58">
        <v>2</v>
      </c>
      <c r="C148" s="59" t="s">
        <v>605</v>
      </c>
      <c r="D148" s="60" t="s">
        <v>726</v>
      </c>
      <c r="E148" s="49" t="s">
        <v>731</v>
      </c>
      <c r="F148" s="213" t="s">
        <v>733</v>
      </c>
      <c r="G148" s="61">
        <v>45518</v>
      </c>
      <c r="H148" s="214">
        <v>450000</v>
      </c>
      <c r="I148" s="214">
        <v>1900000</v>
      </c>
      <c r="J148" s="214">
        <v>2350000</v>
      </c>
      <c r="K148" s="214">
        <v>328000</v>
      </c>
      <c r="L148" s="214">
        <v>2022000</v>
      </c>
      <c r="M148" s="206" t="s">
        <v>737</v>
      </c>
    </row>
    <row r="149" spans="1:13" ht="24">
      <c r="A149" s="38">
        <v>6</v>
      </c>
      <c r="B149" s="38">
        <v>2</v>
      </c>
      <c r="C149" s="59" t="s">
        <v>605</v>
      </c>
      <c r="D149" s="60" t="s">
        <v>726</v>
      </c>
      <c r="E149" s="213" t="s">
        <v>605</v>
      </c>
      <c r="F149" s="213" t="s">
        <v>734</v>
      </c>
      <c r="G149" s="61">
        <v>45518</v>
      </c>
      <c r="H149" s="214">
        <v>6600000</v>
      </c>
      <c r="I149" s="214">
        <v>300000</v>
      </c>
      <c r="J149" s="214">
        <v>6900000</v>
      </c>
      <c r="K149" s="214">
        <v>2427000</v>
      </c>
      <c r="L149" s="214">
        <v>4473000</v>
      </c>
      <c r="M149" s="206" t="s">
        <v>742</v>
      </c>
    </row>
    <row r="150" spans="1:13">
      <c r="A150" s="58">
        <v>7</v>
      </c>
      <c r="B150" s="58">
        <v>2</v>
      </c>
      <c r="C150" s="59" t="s">
        <v>605</v>
      </c>
      <c r="D150" s="60" t="s">
        <v>726</v>
      </c>
      <c r="E150" s="211" t="s">
        <v>605</v>
      </c>
      <c r="F150" s="213" t="s">
        <v>735</v>
      </c>
      <c r="G150" s="61">
        <v>45518</v>
      </c>
      <c r="H150" s="212">
        <v>300000</v>
      </c>
      <c r="I150" s="212">
        <v>-300000</v>
      </c>
      <c r="J150" s="212">
        <v>0</v>
      </c>
      <c r="K150" s="212">
        <v>0</v>
      </c>
      <c r="L150" s="212">
        <v>0</v>
      </c>
      <c r="M150" s="208" t="s">
        <v>736</v>
      </c>
    </row>
    <row r="151" spans="1:13" s="32" customFormat="1">
      <c r="A151" s="299" t="s">
        <v>145</v>
      </c>
      <c r="B151" s="300"/>
      <c r="C151" s="300"/>
      <c r="D151" s="300"/>
      <c r="E151" s="300"/>
      <c r="F151" s="300"/>
      <c r="G151" s="301"/>
      <c r="H151" s="30">
        <f>SUM(H144:H150)</f>
        <v>41975000</v>
      </c>
      <c r="I151" s="30">
        <f t="shared" ref="I151" si="3">SUM(I144:I150)</f>
        <v>0</v>
      </c>
      <c r="J151" s="30">
        <f>SUM(J144:J150)</f>
        <v>41975000</v>
      </c>
      <c r="K151" s="30">
        <f t="shared" ref="K151:L151" si="4">SUM(K144:K150)</f>
        <v>15062450</v>
      </c>
      <c r="L151" s="30">
        <f t="shared" si="4"/>
        <v>26912550</v>
      </c>
      <c r="M151" s="16"/>
    </row>
    <row r="152" spans="1:13" s="203" customFormat="1">
      <c r="A152" s="201"/>
      <c r="B152" s="201"/>
      <c r="C152" s="201"/>
      <c r="D152" s="201"/>
      <c r="E152" s="201"/>
      <c r="F152" s="201"/>
      <c r="G152" s="201"/>
      <c r="H152" s="202"/>
      <c r="I152" s="202"/>
      <c r="J152" s="202"/>
      <c r="K152" s="202"/>
      <c r="L152" s="202"/>
      <c r="M152" s="201"/>
    </row>
    <row r="153" spans="1:13">
      <c r="A153" s="35" t="s">
        <v>744</v>
      </c>
    </row>
    <row r="154" spans="1:13">
      <c r="A154" s="36" t="s">
        <v>147</v>
      </c>
      <c r="B154" s="36" t="s">
        <v>238</v>
      </c>
      <c r="C154" s="36" t="s">
        <v>2</v>
      </c>
      <c r="D154" s="36" t="s">
        <v>3</v>
      </c>
      <c r="E154" s="37" t="s">
        <v>4</v>
      </c>
      <c r="F154" s="37" t="s">
        <v>239</v>
      </c>
      <c r="G154" s="36" t="s">
        <v>240</v>
      </c>
      <c r="H154" s="36" t="s">
        <v>243</v>
      </c>
      <c r="I154" s="36" t="s">
        <v>244</v>
      </c>
      <c r="J154" s="36" t="s">
        <v>246</v>
      </c>
      <c r="K154" s="36" t="s">
        <v>245</v>
      </c>
      <c r="L154" s="36" t="s">
        <v>247</v>
      </c>
      <c r="M154" s="36" t="s">
        <v>241</v>
      </c>
    </row>
    <row r="155" spans="1:13">
      <c r="A155" s="58">
        <v>1</v>
      </c>
      <c r="B155" s="58">
        <v>3</v>
      </c>
      <c r="C155" s="59" t="s">
        <v>605</v>
      </c>
      <c r="D155" s="60" t="s">
        <v>726</v>
      </c>
      <c r="E155" s="60" t="s">
        <v>727</v>
      </c>
      <c r="F155" s="60" t="s">
        <v>745</v>
      </c>
      <c r="G155" s="61">
        <v>45597</v>
      </c>
      <c r="H155" s="62">
        <v>760000</v>
      </c>
      <c r="I155" s="62">
        <v>-140910</v>
      </c>
      <c r="J155" s="62">
        <v>619060</v>
      </c>
      <c r="K155" s="62">
        <v>411190</v>
      </c>
      <c r="L155" s="205">
        <v>207870</v>
      </c>
      <c r="M155" s="39" t="s">
        <v>750</v>
      </c>
    </row>
    <row r="156" spans="1:13">
      <c r="A156" s="58">
        <v>2</v>
      </c>
      <c r="B156" s="58">
        <v>3</v>
      </c>
      <c r="C156" s="59" t="s">
        <v>605</v>
      </c>
      <c r="D156" s="60" t="s">
        <v>726</v>
      </c>
      <c r="E156" s="60" t="s">
        <v>727</v>
      </c>
      <c r="F156" s="49" t="s">
        <v>730</v>
      </c>
      <c r="G156" s="61">
        <v>45597</v>
      </c>
      <c r="H156" s="50">
        <v>1613000</v>
      </c>
      <c r="I156" s="50">
        <v>-113000</v>
      </c>
      <c r="J156" s="50">
        <v>1500000</v>
      </c>
      <c r="K156" s="50">
        <v>0</v>
      </c>
      <c r="L156" s="50">
        <v>1500000</v>
      </c>
      <c r="M156" s="48" t="s">
        <v>756</v>
      </c>
    </row>
    <row r="157" spans="1:13">
      <c r="A157" s="38">
        <v>3</v>
      </c>
      <c r="B157" s="58">
        <v>3</v>
      </c>
      <c r="C157" s="59" t="s">
        <v>605</v>
      </c>
      <c r="D157" s="60" t="s">
        <v>726</v>
      </c>
      <c r="E157" s="49" t="s">
        <v>731</v>
      </c>
      <c r="F157" s="49" t="s">
        <v>746</v>
      </c>
      <c r="G157" s="61">
        <v>45597</v>
      </c>
      <c r="H157" s="50">
        <v>2640000</v>
      </c>
      <c r="I157" s="50">
        <v>130000</v>
      </c>
      <c r="J157" s="50">
        <v>2770000</v>
      </c>
      <c r="K157" s="50">
        <v>2306170</v>
      </c>
      <c r="L157" s="50">
        <v>463830</v>
      </c>
      <c r="M157" s="48" t="s">
        <v>753</v>
      </c>
    </row>
    <row r="158" spans="1:13">
      <c r="A158" s="58">
        <v>4</v>
      </c>
      <c r="B158" s="58">
        <v>3</v>
      </c>
      <c r="C158" s="59" t="s">
        <v>605</v>
      </c>
      <c r="D158" s="60" t="s">
        <v>726</v>
      </c>
      <c r="E158" s="49" t="s">
        <v>731</v>
      </c>
      <c r="F158" s="213" t="s">
        <v>747</v>
      </c>
      <c r="G158" s="61">
        <v>45597</v>
      </c>
      <c r="H158" s="214">
        <v>750000</v>
      </c>
      <c r="I158" s="214">
        <v>-304200</v>
      </c>
      <c r="J158" s="214">
        <v>445800</v>
      </c>
      <c r="K158" s="214">
        <v>300900</v>
      </c>
      <c r="L158" s="214">
        <v>144900</v>
      </c>
      <c r="M158" s="206" t="s">
        <v>751</v>
      </c>
    </row>
    <row r="159" spans="1:13" ht="24">
      <c r="A159" s="38">
        <v>5</v>
      </c>
      <c r="B159" s="58">
        <v>3</v>
      </c>
      <c r="C159" s="59" t="s">
        <v>605</v>
      </c>
      <c r="D159" s="60" t="s">
        <v>726</v>
      </c>
      <c r="E159" s="213" t="s">
        <v>605</v>
      </c>
      <c r="F159" s="213" t="s">
        <v>748</v>
      </c>
      <c r="G159" s="61">
        <v>45597</v>
      </c>
      <c r="H159" s="214">
        <v>4500000</v>
      </c>
      <c r="I159" s="214">
        <v>-878620</v>
      </c>
      <c r="J159" s="214">
        <v>3621380</v>
      </c>
      <c r="K159" s="214">
        <v>2721380</v>
      </c>
      <c r="L159" s="214">
        <v>900000</v>
      </c>
      <c r="M159" s="206" t="s">
        <v>752</v>
      </c>
    </row>
    <row r="160" spans="1:13" ht="24">
      <c r="A160" s="58">
        <v>6</v>
      </c>
      <c r="B160" s="58">
        <v>3</v>
      </c>
      <c r="C160" s="59" t="s">
        <v>605</v>
      </c>
      <c r="D160" s="60" t="s">
        <v>726</v>
      </c>
      <c r="E160" s="213" t="s">
        <v>605</v>
      </c>
      <c r="F160" s="213" t="s">
        <v>734</v>
      </c>
      <c r="G160" s="61">
        <v>45597</v>
      </c>
      <c r="H160" s="214">
        <v>6900000</v>
      </c>
      <c r="I160" s="214">
        <v>1193760</v>
      </c>
      <c r="J160" s="214">
        <v>8093760</v>
      </c>
      <c r="K160" s="214">
        <v>5227000</v>
      </c>
      <c r="L160" s="214">
        <v>2866760</v>
      </c>
      <c r="M160" s="206" t="s">
        <v>754</v>
      </c>
    </row>
    <row r="161" spans="1:13">
      <c r="A161" s="58">
        <v>7</v>
      </c>
      <c r="B161" s="58">
        <v>3</v>
      </c>
      <c r="C161" s="59" t="s">
        <v>605</v>
      </c>
      <c r="D161" s="60" t="s">
        <v>726</v>
      </c>
      <c r="E161" s="211" t="s">
        <v>605</v>
      </c>
      <c r="F161" s="213" t="s">
        <v>749</v>
      </c>
      <c r="G161" s="61">
        <v>45597</v>
      </c>
      <c r="H161" s="212">
        <v>366000</v>
      </c>
      <c r="I161" s="212">
        <v>113000</v>
      </c>
      <c r="J161" s="212">
        <v>479000</v>
      </c>
      <c r="K161" s="212">
        <v>0</v>
      </c>
      <c r="L161" s="212">
        <v>479000</v>
      </c>
      <c r="M161" s="208" t="s">
        <v>755</v>
      </c>
    </row>
    <row r="162" spans="1:13" s="32" customFormat="1">
      <c r="A162" s="299" t="s">
        <v>145</v>
      </c>
      <c r="B162" s="300"/>
      <c r="C162" s="300"/>
      <c r="D162" s="300"/>
      <c r="E162" s="300"/>
      <c r="F162" s="300"/>
      <c r="G162" s="301"/>
      <c r="H162" s="30">
        <f>SUM(H155:H161)</f>
        <v>17529000</v>
      </c>
      <c r="I162" s="30">
        <f>SUM(I155:I161)</f>
        <v>30</v>
      </c>
      <c r="J162" s="30">
        <f>SUM(J155:J161)</f>
        <v>17529000</v>
      </c>
      <c r="K162" s="30">
        <f>SUM(K155:K161)</f>
        <v>10966640</v>
      </c>
      <c r="L162" s="30">
        <f>SUM(L155:L161)</f>
        <v>6562360</v>
      </c>
      <c r="M162" s="16"/>
    </row>
    <row r="163" spans="1:13" s="203" customFormat="1">
      <c r="A163" s="201"/>
      <c r="B163" s="201"/>
      <c r="C163" s="201"/>
      <c r="D163" s="201"/>
      <c r="E163" s="201"/>
      <c r="F163" s="201"/>
      <c r="G163" s="201"/>
      <c r="H163" s="202"/>
      <c r="I163" s="202"/>
      <c r="J163" s="202"/>
      <c r="K163" s="202"/>
      <c r="L163" s="202"/>
      <c r="M163" s="201"/>
    </row>
    <row r="164" spans="1:13">
      <c r="A164" s="35" t="s">
        <v>757</v>
      </c>
    </row>
    <row r="165" spans="1:13">
      <c r="A165" s="36" t="s">
        <v>147</v>
      </c>
      <c r="B165" s="36" t="s">
        <v>238</v>
      </c>
      <c r="C165" s="36" t="s">
        <v>2</v>
      </c>
      <c r="D165" s="36" t="s">
        <v>3</v>
      </c>
      <c r="E165" s="37" t="s">
        <v>4</v>
      </c>
      <c r="F165" s="37" t="s">
        <v>239</v>
      </c>
      <c r="G165" s="36" t="s">
        <v>240</v>
      </c>
      <c r="H165" s="36" t="s">
        <v>243</v>
      </c>
      <c r="I165" s="36" t="s">
        <v>244</v>
      </c>
      <c r="J165" s="36" t="s">
        <v>246</v>
      </c>
      <c r="K165" s="36" t="s">
        <v>245</v>
      </c>
      <c r="L165" s="36" t="s">
        <v>247</v>
      </c>
      <c r="M165" s="36" t="s">
        <v>241</v>
      </c>
    </row>
    <row r="166" spans="1:13" ht="24">
      <c r="A166" s="38">
        <v>5</v>
      </c>
      <c r="B166" s="58">
        <v>4</v>
      </c>
      <c r="C166" s="59" t="s">
        <v>605</v>
      </c>
      <c r="D166" s="60" t="s">
        <v>726</v>
      </c>
      <c r="E166" s="213" t="s">
        <v>605</v>
      </c>
      <c r="F166" s="213" t="s">
        <v>748</v>
      </c>
      <c r="G166" s="61">
        <v>45639</v>
      </c>
      <c r="H166" s="214">
        <v>3621380</v>
      </c>
      <c r="I166" s="214">
        <v>-51540</v>
      </c>
      <c r="J166" s="214">
        <v>3569840</v>
      </c>
      <c r="K166" s="214">
        <v>3569840</v>
      </c>
      <c r="L166" s="214">
        <v>0</v>
      </c>
      <c r="M166" s="206" t="s">
        <v>752</v>
      </c>
    </row>
    <row r="167" spans="1:13">
      <c r="A167" s="58">
        <v>7</v>
      </c>
      <c r="B167" s="58">
        <v>4</v>
      </c>
      <c r="C167" s="59" t="s">
        <v>605</v>
      </c>
      <c r="D167" s="60" t="s">
        <v>726</v>
      </c>
      <c r="E167" s="211" t="s">
        <v>605</v>
      </c>
      <c r="F167" s="213" t="s">
        <v>749</v>
      </c>
      <c r="G167" s="61">
        <v>45639</v>
      </c>
      <c r="H167" s="212">
        <v>479000</v>
      </c>
      <c r="I167" s="212">
        <v>51540</v>
      </c>
      <c r="J167" s="212">
        <v>530540</v>
      </c>
      <c r="K167" s="212">
        <v>479000</v>
      </c>
      <c r="L167" s="212">
        <v>51540</v>
      </c>
      <c r="M167" s="208" t="s">
        <v>758</v>
      </c>
    </row>
    <row r="168" spans="1:13" s="32" customFormat="1">
      <c r="A168" s="299" t="s">
        <v>145</v>
      </c>
      <c r="B168" s="300"/>
      <c r="C168" s="300"/>
      <c r="D168" s="300"/>
      <c r="E168" s="300"/>
      <c r="F168" s="300"/>
      <c r="G168" s="301"/>
      <c r="H168" s="30">
        <f>SUM(H166:H167)</f>
        <v>4100380</v>
      </c>
      <c r="I168" s="30">
        <f>SUM(I166:I167)</f>
        <v>0</v>
      </c>
      <c r="J168" s="30">
        <f>SUM(J166:J167)</f>
        <v>4100380</v>
      </c>
      <c r="K168" s="30">
        <f>SUM(K166:K167)</f>
        <v>4048840</v>
      </c>
      <c r="L168" s="30">
        <f>SUM(L166:L167)</f>
        <v>51540</v>
      </c>
      <c r="M168" s="16"/>
    </row>
    <row r="169" spans="1:13" s="203" customFormat="1">
      <c r="A169" s="201"/>
      <c r="B169" s="201"/>
      <c r="C169" s="201"/>
      <c r="D169" s="201"/>
      <c r="E169" s="201"/>
      <c r="F169" s="201"/>
      <c r="G169" s="201"/>
      <c r="H169" s="202"/>
      <c r="I169" s="202"/>
      <c r="J169" s="202"/>
      <c r="K169" s="202"/>
      <c r="L169" s="202"/>
      <c r="M169" s="201"/>
    </row>
    <row r="170" spans="1:13" s="188" customFormat="1">
      <c r="A170" s="35" t="s">
        <v>790</v>
      </c>
      <c r="B170" s="35"/>
      <c r="C170" s="35"/>
      <c r="D170" s="35"/>
      <c r="E170" s="34"/>
      <c r="F170" s="222"/>
      <c r="G170" s="221"/>
      <c r="H170" s="221"/>
      <c r="I170" s="221"/>
      <c r="J170" s="221"/>
      <c r="K170" s="221"/>
      <c r="L170" s="221"/>
      <c r="M170" s="221"/>
    </row>
    <row r="171" spans="1:13">
      <c r="A171" s="36" t="s">
        <v>147</v>
      </c>
      <c r="B171" s="36" t="s">
        <v>238</v>
      </c>
      <c r="C171" s="36" t="s">
        <v>2</v>
      </c>
      <c r="D171" s="36" t="s">
        <v>3</v>
      </c>
      <c r="E171" s="37" t="s">
        <v>4</v>
      </c>
      <c r="F171" s="37" t="s">
        <v>239</v>
      </c>
      <c r="G171" s="36" t="s">
        <v>240</v>
      </c>
      <c r="H171" s="36" t="s">
        <v>243</v>
      </c>
      <c r="I171" s="36" t="s">
        <v>244</v>
      </c>
      <c r="J171" s="36" t="s">
        <v>246</v>
      </c>
      <c r="K171" s="36" t="s">
        <v>245</v>
      </c>
      <c r="L171" s="36" t="s">
        <v>247</v>
      </c>
      <c r="M171" s="36" t="s">
        <v>241</v>
      </c>
    </row>
    <row r="172" spans="1:13" ht="18.75" customHeight="1">
      <c r="A172" s="38">
        <v>1</v>
      </c>
      <c r="B172" s="38">
        <v>1</v>
      </c>
      <c r="C172" s="59" t="s">
        <v>40</v>
      </c>
      <c r="D172" s="59" t="s">
        <v>161</v>
      </c>
      <c r="E172" s="60" t="s">
        <v>791</v>
      </c>
      <c r="F172" s="60" t="s">
        <v>792</v>
      </c>
      <c r="G172" s="41">
        <v>45460</v>
      </c>
      <c r="H172" s="62">
        <v>3850000</v>
      </c>
      <c r="I172" s="62">
        <v>-3850000</v>
      </c>
      <c r="J172" s="62">
        <v>0</v>
      </c>
      <c r="K172" s="62">
        <v>0</v>
      </c>
      <c r="L172" s="62">
        <v>0</v>
      </c>
      <c r="M172" s="295" t="s">
        <v>796</v>
      </c>
    </row>
    <row r="173" spans="1:13">
      <c r="A173" s="38">
        <v>2</v>
      </c>
      <c r="B173" s="38">
        <v>1</v>
      </c>
      <c r="C173" s="59" t="s">
        <v>40</v>
      </c>
      <c r="D173" s="59" t="s">
        <v>161</v>
      </c>
      <c r="E173" s="60" t="s">
        <v>791</v>
      </c>
      <c r="F173" s="60" t="s">
        <v>793</v>
      </c>
      <c r="G173" s="41">
        <v>45460</v>
      </c>
      <c r="H173" s="62">
        <v>1350000</v>
      </c>
      <c r="I173" s="62">
        <v>-1350000</v>
      </c>
      <c r="J173" s="62">
        <v>0</v>
      </c>
      <c r="K173" s="62">
        <v>0</v>
      </c>
      <c r="L173" s="62">
        <v>0</v>
      </c>
      <c r="M173" s="297"/>
    </row>
    <row r="174" spans="1:13" ht="24">
      <c r="A174" s="38">
        <v>3</v>
      </c>
      <c r="B174" s="38">
        <v>1</v>
      </c>
      <c r="C174" s="224" t="s">
        <v>40</v>
      </c>
      <c r="D174" s="224" t="s">
        <v>161</v>
      </c>
      <c r="E174" s="60" t="s">
        <v>791</v>
      </c>
      <c r="F174" s="60" t="s">
        <v>794</v>
      </c>
      <c r="G174" s="41">
        <v>45460</v>
      </c>
      <c r="H174" s="62">
        <v>2290000</v>
      </c>
      <c r="I174" s="62">
        <v>2520000</v>
      </c>
      <c r="J174" s="62">
        <v>4810000</v>
      </c>
      <c r="K174" s="62">
        <v>0</v>
      </c>
      <c r="L174" s="62">
        <v>4810000</v>
      </c>
      <c r="M174" s="224" t="s">
        <v>798</v>
      </c>
    </row>
    <row r="175" spans="1:13" ht="36">
      <c r="A175" s="38">
        <v>4</v>
      </c>
      <c r="B175" s="38">
        <v>1</v>
      </c>
      <c r="C175" s="224" t="s">
        <v>40</v>
      </c>
      <c r="D175" s="224" t="s">
        <v>161</v>
      </c>
      <c r="E175" s="60" t="s">
        <v>791</v>
      </c>
      <c r="F175" s="60" t="s">
        <v>795</v>
      </c>
      <c r="G175" s="41">
        <v>45460</v>
      </c>
      <c r="H175" s="62">
        <v>0</v>
      </c>
      <c r="I175" s="62">
        <v>2680000</v>
      </c>
      <c r="J175" s="62">
        <v>2680000</v>
      </c>
      <c r="K175" s="62">
        <v>0</v>
      </c>
      <c r="L175" s="62">
        <v>2680000</v>
      </c>
      <c r="M175" s="224" t="s">
        <v>797</v>
      </c>
    </row>
    <row r="176" spans="1:13">
      <c r="A176" s="38">
        <v>5</v>
      </c>
      <c r="B176" s="38">
        <v>1</v>
      </c>
      <c r="C176" s="59" t="s">
        <v>40</v>
      </c>
      <c r="D176" s="59" t="s">
        <v>161</v>
      </c>
      <c r="E176" s="60" t="s">
        <v>791</v>
      </c>
      <c r="F176" s="60" t="s">
        <v>541</v>
      </c>
      <c r="G176" s="41">
        <v>45460</v>
      </c>
      <c r="H176" s="62">
        <v>2510000</v>
      </c>
      <c r="I176" s="62">
        <v>0</v>
      </c>
      <c r="J176" s="62">
        <v>2510000</v>
      </c>
      <c r="K176" s="62">
        <v>2510000</v>
      </c>
      <c r="L176" s="62">
        <v>0</v>
      </c>
      <c r="M176" s="59"/>
    </row>
    <row r="177" spans="1:13" s="32" customFormat="1">
      <c r="A177" s="299" t="s">
        <v>145</v>
      </c>
      <c r="B177" s="300"/>
      <c r="C177" s="300"/>
      <c r="D177" s="300"/>
      <c r="E177" s="300"/>
      <c r="F177" s="300"/>
      <c r="G177" s="301"/>
      <c r="H177" s="30">
        <f>SUM(H172:H176)</f>
        <v>10000000</v>
      </c>
      <c r="I177" s="30">
        <f t="shared" ref="I177:L177" si="5">SUM(I172:I176)</f>
        <v>0</v>
      </c>
      <c r="J177" s="30">
        <f t="shared" si="5"/>
        <v>10000000</v>
      </c>
      <c r="K177" s="30">
        <f t="shared" si="5"/>
        <v>2510000</v>
      </c>
      <c r="L177" s="30">
        <f t="shared" si="5"/>
        <v>7490000</v>
      </c>
      <c r="M177" s="16"/>
    </row>
    <row r="179" spans="1:13">
      <c r="A179" s="35" t="s">
        <v>260</v>
      </c>
    </row>
    <row r="180" spans="1:13">
      <c r="A180" s="36" t="s">
        <v>147</v>
      </c>
      <c r="B180" s="36" t="s">
        <v>238</v>
      </c>
      <c r="C180" s="36" t="s">
        <v>2</v>
      </c>
      <c r="D180" s="36" t="s">
        <v>3</v>
      </c>
      <c r="E180" s="37" t="s">
        <v>4</v>
      </c>
      <c r="F180" s="37" t="s">
        <v>239</v>
      </c>
      <c r="G180" s="36" t="s">
        <v>240</v>
      </c>
      <c r="H180" s="36" t="s">
        <v>243</v>
      </c>
      <c r="I180" s="36" t="s">
        <v>244</v>
      </c>
      <c r="J180" s="36" t="s">
        <v>246</v>
      </c>
      <c r="K180" s="36" t="s">
        <v>245</v>
      </c>
      <c r="L180" s="36" t="s">
        <v>247</v>
      </c>
      <c r="M180" s="36" t="s">
        <v>241</v>
      </c>
    </row>
    <row r="181" spans="1:13" ht="15.75" customHeight="1">
      <c r="A181" s="38">
        <v>1</v>
      </c>
      <c r="B181" s="38">
        <v>1</v>
      </c>
      <c r="C181" s="59" t="s">
        <v>622</v>
      </c>
      <c r="D181" s="59" t="s">
        <v>249</v>
      </c>
      <c r="E181" s="60" t="s">
        <v>157</v>
      </c>
      <c r="F181" s="60" t="s">
        <v>157</v>
      </c>
      <c r="G181" s="41">
        <v>45362</v>
      </c>
      <c r="H181" s="62">
        <v>25381290</v>
      </c>
      <c r="I181" s="62">
        <v>-172350</v>
      </c>
      <c r="J181" s="62">
        <v>25208940</v>
      </c>
      <c r="K181" s="62">
        <v>0</v>
      </c>
      <c r="L181" s="62">
        <v>25208940</v>
      </c>
      <c r="M181" s="295" t="s">
        <v>768</v>
      </c>
    </row>
    <row r="182" spans="1:13">
      <c r="A182" s="38">
        <v>2</v>
      </c>
      <c r="B182" s="38">
        <v>1</v>
      </c>
      <c r="C182" s="59" t="s">
        <v>622</v>
      </c>
      <c r="D182" s="59" t="s">
        <v>576</v>
      </c>
      <c r="E182" s="60" t="s">
        <v>580</v>
      </c>
      <c r="F182" s="60" t="s">
        <v>651</v>
      </c>
      <c r="G182" s="41">
        <v>45362</v>
      </c>
      <c r="H182" s="62">
        <v>2550410</v>
      </c>
      <c r="I182" s="62">
        <v>-1121630</v>
      </c>
      <c r="J182" s="62">
        <v>1428780</v>
      </c>
      <c r="K182" s="62">
        <v>0</v>
      </c>
      <c r="L182" s="62">
        <v>1428780</v>
      </c>
      <c r="M182" s="296"/>
    </row>
    <row r="183" spans="1:13">
      <c r="A183" s="38">
        <v>3</v>
      </c>
      <c r="B183" s="38">
        <v>1</v>
      </c>
      <c r="C183" s="59" t="s">
        <v>622</v>
      </c>
      <c r="D183" s="59" t="s">
        <v>576</v>
      </c>
      <c r="E183" s="60" t="s">
        <v>580</v>
      </c>
      <c r="F183" s="60" t="s">
        <v>759</v>
      </c>
      <c r="G183" s="41">
        <v>45362</v>
      </c>
      <c r="H183" s="62">
        <v>1540000</v>
      </c>
      <c r="I183" s="62">
        <v>-57930</v>
      </c>
      <c r="J183" s="62">
        <v>1482070</v>
      </c>
      <c r="K183" s="62">
        <v>0</v>
      </c>
      <c r="L183" s="62">
        <v>1482070</v>
      </c>
      <c r="M183" s="296"/>
    </row>
    <row r="184" spans="1:13">
      <c r="A184" s="38">
        <v>4</v>
      </c>
      <c r="B184" s="38">
        <v>1</v>
      </c>
      <c r="C184" s="59" t="s">
        <v>622</v>
      </c>
      <c r="D184" s="59" t="s">
        <v>576</v>
      </c>
      <c r="E184" s="60" t="s">
        <v>580</v>
      </c>
      <c r="F184" s="60" t="s">
        <v>578</v>
      </c>
      <c r="G184" s="41">
        <v>45362</v>
      </c>
      <c r="H184" s="62">
        <v>0</v>
      </c>
      <c r="I184" s="62">
        <v>1810000</v>
      </c>
      <c r="J184" s="62">
        <v>1810000</v>
      </c>
      <c r="K184" s="62">
        <v>0</v>
      </c>
      <c r="L184" s="62">
        <v>1810000</v>
      </c>
      <c r="M184" s="296"/>
    </row>
    <row r="185" spans="1:13">
      <c r="A185" s="38">
        <v>5</v>
      </c>
      <c r="B185" s="38">
        <v>1</v>
      </c>
      <c r="C185" s="59" t="s">
        <v>622</v>
      </c>
      <c r="D185" s="59" t="s">
        <v>576</v>
      </c>
      <c r="E185" s="60" t="s">
        <v>638</v>
      </c>
      <c r="F185" s="60" t="s">
        <v>639</v>
      </c>
      <c r="G185" s="41">
        <v>45362</v>
      </c>
      <c r="H185" s="62">
        <v>2455980</v>
      </c>
      <c r="I185" s="62">
        <v>94920</v>
      </c>
      <c r="J185" s="62">
        <v>2550900</v>
      </c>
      <c r="K185" s="62">
        <v>0</v>
      </c>
      <c r="L185" s="62">
        <v>2550900</v>
      </c>
      <c r="M185" s="296"/>
    </row>
    <row r="186" spans="1:13">
      <c r="A186" s="38">
        <v>6</v>
      </c>
      <c r="B186" s="38">
        <v>1</v>
      </c>
      <c r="C186" s="59" t="s">
        <v>622</v>
      </c>
      <c r="D186" s="59" t="s">
        <v>576</v>
      </c>
      <c r="E186" s="60" t="s">
        <v>701</v>
      </c>
      <c r="F186" s="60" t="s">
        <v>760</v>
      </c>
      <c r="G186" s="41">
        <v>45362</v>
      </c>
      <c r="H186" s="62">
        <v>3072320</v>
      </c>
      <c r="I186" s="62">
        <v>-253010</v>
      </c>
      <c r="J186" s="62">
        <v>2819310</v>
      </c>
      <c r="K186" s="62">
        <v>0</v>
      </c>
      <c r="L186" s="62">
        <v>2819310</v>
      </c>
      <c r="M186" s="297"/>
    </row>
    <row r="187" spans="1:13">
      <c r="A187" s="38">
        <v>7</v>
      </c>
      <c r="B187" s="38">
        <v>1</v>
      </c>
      <c r="C187" s="59" t="s">
        <v>40</v>
      </c>
      <c r="D187" s="60" t="s">
        <v>136</v>
      </c>
      <c r="E187" s="60" t="s">
        <v>761</v>
      </c>
      <c r="F187" s="60" t="s">
        <v>727</v>
      </c>
      <c r="G187" s="41">
        <v>45362</v>
      </c>
      <c r="H187" s="62">
        <v>4800000</v>
      </c>
      <c r="I187" s="62">
        <v>-300000</v>
      </c>
      <c r="J187" s="62">
        <v>4500000</v>
      </c>
      <c r="K187" s="62">
        <v>0</v>
      </c>
      <c r="L187" s="62">
        <v>4500000</v>
      </c>
      <c r="M187" s="298" t="s">
        <v>769</v>
      </c>
    </row>
    <row r="188" spans="1:13">
      <c r="A188" s="38">
        <v>8</v>
      </c>
      <c r="B188" s="38">
        <v>1</v>
      </c>
      <c r="C188" s="59" t="s">
        <v>40</v>
      </c>
      <c r="D188" s="60" t="s">
        <v>136</v>
      </c>
      <c r="E188" s="60" t="s">
        <v>761</v>
      </c>
      <c r="F188" s="60" t="s">
        <v>765</v>
      </c>
      <c r="G188" s="41">
        <v>45362</v>
      </c>
      <c r="H188" s="62">
        <v>0</v>
      </c>
      <c r="I188" s="62">
        <v>300000</v>
      </c>
      <c r="J188" s="62">
        <v>300000</v>
      </c>
      <c r="K188" s="62">
        <v>0</v>
      </c>
      <c r="L188" s="62">
        <v>300000</v>
      </c>
      <c r="M188" s="297"/>
    </row>
    <row r="189" spans="1:13">
      <c r="A189" s="38">
        <v>9</v>
      </c>
      <c r="B189" s="38">
        <v>1</v>
      </c>
      <c r="C189" s="59" t="s">
        <v>40</v>
      </c>
      <c r="D189" s="60" t="s">
        <v>710</v>
      </c>
      <c r="E189" s="60" t="s">
        <v>766</v>
      </c>
      <c r="F189" s="60" t="s">
        <v>767</v>
      </c>
      <c r="G189" s="41">
        <v>45362</v>
      </c>
      <c r="H189" s="62">
        <v>3750000</v>
      </c>
      <c r="I189" s="62">
        <v>-300000</v>
      </c>
      <c r="J189" s="62">
        <v>3450000</v>
      </c>
      <c r="K189" s="62">
        <v>0</v>
      </c>
      <c r="L189" s="62">
        <v>3450000</v>
      </c>
      <c r="M189" s="59" t="s">
        <v>770</v>
      </c>
    </row>
    <row r="190" spans="1:13">
      <c r="A190" s="299" t="s">
        <v>145</v>
      </c>
      <c r="B190" s="300"/>
      <c r="C190" s="300"/>
      <c r="D190" s="300"/>
      <c r="E190" s="300"/>
      <c r="F190" s="300"/>
      <c r="G190" s="301"/>
      <c r="H190" s="30">
        <f>SUM(H181:H189)</f>
        <v>43550000</v>
      </c>
      <c r="I190" s="30">
        <f>SUM(I181:I189)</f>
        <v>0</v>
      </c>
      <c r="J190" s="30">
        <f>SUM(J181:J189)</f>
        <v>43550000</v>
      </c>
      <c r="K190" s="30">
        <f>SUM(K181:K189)</f>
        <v>0</v>
      </c>
      <c r="L190" s="30">
        <f>SUM(L181:L189)</f>
        <v>43550000</v>
      </c>
      <c r="M190" s="16"/>
    </row>
    <row r="192" spans="1:13">
      <c r="A192" s="35" t="s">
        <v>774</v>
      </c>
    </row>
    <row r="193" spans="1:13">
      <c r="A193" s="36" t="s">
        <v>147</v>
      </c>
      <c r="B193" s="36" t="s">
        <v>238</v>
      </c>
      <c r="C193" s="36" t="s">
        <v>2</v>
      </c>
      <c r="D193" s="36" t="s">
        <v>3</v>
      </c>
      <c r="E193" s="37" t="s">
        <v>4</v>
      </c>
      <c r="F193" s="37" t="s">
        <v>239</v>
      </c>
      <c r="G193" s="36" t="s">
        <v>240</v>
      </c>
      <c r="H193" s="36" t="s">
        <v>243</v>
      </c>
      <c r="I193" s="36" t="s">
        <v>244</v>
      </c>
      <c r="J193" s="36" t="s">
        <v>246</v>
      </c>
      <c r="K193" s="36" t="s">
        <v>245</v>
      </c>
      <c r="L193" s="36" t="s">
        <v>247</v>
      </c>
      <c r="M193" s="36" t="s">
        <v>241</v>
      </c>
    </row>
    <row r="194" spans="1:13">
      <c r="A194" s="38">
        <v>1</v>
      </c>
      <c r="B194" s="38">
        <v>2</v>
      </c>
      <c r="C194" s="59" t="s">
        <v>40</v>
      </c>
      <c r="D194" s="60" t="s">
        <v>136</v>
      </c>
      <c r="E194" s="60" t="s">
        <v>771</v>
      </c>
      <c r="F194" s="60" t="s">
        <v>772</v>
      </c>
      <c r="G194" s="41">
        <v>45561</v>
      </c>
      <c r="H194" s="62">
        <v>2700000</v>
      </c>
      <c r="I194" s="62">
        <v>-500000</v>
      </c>
      <c r="J194" s="62">
        <v>2200000</v>
      </c>
      <c r="K194" s="62">
        <v>900000</v>
      </c>
      <c r="L194" s="62">
        <v>1300000</v>
      </c>
      <c r="M194" s="295" t="s">
        <v>773</v>
      </c>
    </row>
    <row r="195" spans="1:13">
      <c r="A195" s="38">
        <v>2</v>
      </c>
      <c r="B195" s="38">
        <v>2</v>
      </c>
      <c r="C195" s="59" t="s">
        <v>40</v>
      </c>
      <c r="D195" s="60" t="s">
        <v>136</v>
      </c>
      <c r="E195" s="60" t="s">
        <v>771</v>
      </c>
      <c r="F195" s="60" t="s">
        <v>762</v>
      </c>
      <c r="G195" s="41">
        <v>45561</v>
      </c>
      <c r="H195" s="62">
        <v>2300000</v>
      </c>
      <c r="I195" s="62">
        <v>500000</v>
      </c>
      <c r="J195" s="62">
        <v>2800000</v>
      </c>
      <c r="K195" s="62">
        <v>1825000</v>
      </c>
      <c r="L195" s="62">
        <v>975000</v>
      </c>
      <c r="M195" s="296"/>
    </row>
    <row r="196" spans="1:13">
      <c r="A196" s="38">
        <v>3</v>
      </c>
      <c r="B196" s="38">
        <v>2</v>
      </c>
      <c r="C196" s="59" t="s">
        <v>40</v>
      </c>
      <c r="D196" s="60" t="s">
        <v>763</v>
      </c>
      <c r="E196" s="60" t="s">
        <v>766</v>
      </c>
      <c r="F196" s="60" t="s">
        <v>772</v>
      </c>
      <c r="G196" s="41">
        <v>45561</v>
      </c>
      <c r="H196" s="62">
        <v>2250000</v>
      </c>
      <c r="I196" s="62">
        <v>-250000</v>
      </c>
      <c r="J196" s="62">
        <v>2000000</v>
      </c>
      <c r="K196" s="62">
        <v>1500000</v>
      </c>
      <c r="L196" s="62">
        <v>500000</v>
      </c>
      <c r="M196" s="296"/>
    </row>
    <row r="197" spans="1:13">
      <c r="A197" s="38">
        <v>4</v>
      </c>
      <c r="B197" s="38">
        <v>2</v>
      </c>
      <c r="C197" s="59" t="s">
        <v>40</v>
      </c>
      <c r="D197" s="60" t="s">
        <v>764</v>
      </c>
      <c r="E197" s="60" t="s">
        <v>766</v>
      </c>
      <c r="F197" s="60" t="s">
        <v>767</v>
      </c>
      <c r="G197" s="41">
        <v>45561</v>
      </c>
      <c r="H197" s="62">
        <v>3450000</v>
      </c>
      <c r="I197" s="62">
        <v>2500000</v>
      </c>
      <c r="J197" s="62">
        <v>3700000</v>
      </c>
      <c r="K197" s="62">
        <v>2300000</v>
      </c>
      <c r="L197" s="62">
        <v>1400000</v>
      </c>
      <c r="M197" s="297"/>
    </row>
    <row r="198" spans="1:13">
      <c r="A198" s="299" t="s">
        <v>145</v>
      </c>
      <c r="B198" s="300"/>
      <c r="C198" s="300"/>
      <c r="D198" s="300"/>
      <c r="E198" s="300"/>
      <c r="F198" s="300"/>
      <c r="G198" s="301"/>
      <c r="H198" s="30">
        <f>SUM(H194:H197)</f>
        <v>10700000</v>
      </c>
      <c r="I198" s="30">
        <f>SUM(I194:I197)</f>
        <v>2250000</v>
      </c>
      <c r="J198" s="30">
        <f>SUM(J194:J197)</f>
        <v>10700000</v>
      </c>
      <c r="K198" s="30">
        <f>SUM(K194:K197)</f>
        <v>6525000</v>
      </c>
      <c r="L198" s="30">
        <f>SUM(L194:L197)</f>
        <v>4175000</v>
      </c>
      <c r="M198" s="16"/>
    </row>
    <row r="199" spans="1:13" s="223" customFormat="1">
      <c r="A199" s="201"/>
      <c r="B199" s="201"/>
      <c r="C199" s="201"/>
      <c r="D199" s="201"/>
      <c r="E199" s="201"/>
      <c r="F199" s="201"/>
      <c r="G199" s="201"/>
      <c r="H199" s="202"/>
      <c r="I199" s="202"/>
      <c r="J199" s="202"/>
      <c r="K199" s="202"/>
      <c r="L199" s="202"/>
      <c r="M199" s="201"/>
    </row>
    <row r="200" spans="1:13" s="15" customFormat="1">
      <c r="A200" s="35" t="s">
        <v>267</v>
      </c>
      <c r="B200" s="35"/>
      <c r="C200" s="35"/>
      <c r="D200" s="35"/>
      <c r="E200" s="34"/>
      <c r="F200" s="34"/>
      <c r="G200" s="35"/>
      <c r="H200" s="35"/>
      <c r="I200" s="35"/>
      <c r="J200" s="35"/>
      <c r="K200" s="35"/>
      <c r="L200" s="35"/>
      <c r="M200" s="35"/>
    </row>
    <row r="201" spans="1:13">
      <c r="A201" s="36" t="s">
        <v>147</v>
      </c>
      <c r="B201" s="36" t="s">
        <v>238</v>
      </c>
      <c r="C201" s="36" t="s">
        <v>2</v>
      </c>
      <c r="D201" s="36" t="s">
        <v>3</v>
      </c>
      <c r="E201" s="37" t="s">
        <v>4</v>
      </c>
      <c r="F201" s="37" t="s">
        <v>239</v>
      </c>
      <c r="G201" s="36" t="s">
        <v>240</v>
      </c>
      <c r="H201" s="36" t="s">
        <v>243</v>
      </c>
      <c r="I201" s="36" t="s">
        <v>244</v>
      </c>
      <c r="J201" s="36" t="s">
        <v>246</v>
      </c>
      <c r="K201" s="36" t="s">
        <v>245</v>
      </c>
      <c r="L201" s="36" t="s">
        <v>247</v>
      </c>
      <c r="M201" s="36" t="s">
        <v>241</v>
      </c>
    </row>
    <row r="202" spans="1:13">
      <c r="A202" s="38">
        <v>2</v>
      </c>
      <c r="B202" s="38">
        <v>1</v>
      </c>
      <c r="C202" s="226" t="s">
        <v>800</v>
      </c>
      <c r="D202" s="227" t="s">
        <v>249</v>
      </c>
      <c r="E202" s="60" t="s">
        <v>160</v>
      </c>
      <c r="F202" s="60" t="s">
        <v>650</v>
      </c>
      <c r="G202" s="41">
        <v>45518</v>
      </c>
      <c r="H202" s="62">
        <v>13440000</v>
      </c>
      <c r="I202" s="62">
        <v>50000</v>
      </c>
      <c r="J202" s="62">
        <v>13490000</v>
      </c>
      <c r="K202" s="62">
        <v>7888840</v>
      </c>
      <c r="L202" s="62">
        <f t="shared" ref="L202:L204" si="6">SUM(J202)-K202</f>
        <v>5601160</v>
      </c>
      <c r="M202" s="295" t="s">
        <v>802</v>
      </c>
    </row>
    <row r="203" spans="1:13">
      <c r="A203" s="38">
        <v>3</v>
      </c>
      <c r="B203" s="38">
        <v>1</v>
      </c>
      <c r="C203" s="226" t="s">
        <v>800</v>
      </c>
      <c r="D203" s="227" t="s">
        <v>249</v>
      </c>
      <c r="E203" s="60" t="s">
        <v>160</v>
      </c>
      <c r="F203" s="60" t="s">
        <v>801</v>
      </c>
      <c r="G203" s="41">
        <v>45518</v>
      </c>
      <c r="H203" s="62">
        <v>3840000</v>
      </c>
      <c r="I203" s="62">
        <v>20000</v>
      </c>
      <c r="J203" s="62">
        <v>3860000</v>
      </c>
      <c r="K203" s="62">
        <v>2253960</v>
      </c>
      <c r="L203" s="62">
        <f t="shared" si="6"/>
        <v>1606040</v>
      </c>
      <c r="M203" s="296"/>
    </row>
    <row r="204" spans="1:13" ht="18" customHeight="1">
      <c r="A204" s="38">
        <v>4</v>
      </c>
      <c r="B204" s="38">
        <v>1</v>
      </c>
      <c r="C204" s="226" t="s">
        <v>800</v>
      </c>
      <c r="D204" s="227" t="s">
        <v>249</v>
      </c>
      <c r="E204" s="60" t="s">
        <v>160</v>
      </c>
      <c r="F204" s="60" t="s">
        <v>258</v>
      </c>
      <c r="G204" s="41">
        <v>45518</v>
      </c>
      <c r="H204" s="62">
        <v>6000000</v>
      </c>
      <c r="I204" s="62">
        <v>-70000</v>
      </c>
      <c r="J204" s="62">
        <v>5930000</v>
      </c>
      <c r="K204" s="62">
        <v>2790740</v>
      </c>
      <c r="L204" s="62">
        <f t="shared" si="6"/>
        <v>3139260</v>
      </c>
      <c r="M204" s="297"/>
    </row>
    <row r="205" spans="1:13">
      <c r="A205" s="299" t="s">
        <v>145</v>
      </c>
      <c r="B205" s="300"/>
      <c r="C205" s="300"/>
      <c r="D205" s="300"/>
      <c r="E205" s="300"/>
      <c r="F205" s="300"/>
      <c r="G205" s="301"/>
      <c r="H205" s="30">
        <f>SUM(H202:H204)</f>
        <v>23280000</v>
      </c>
      <c r="I205" s="30">
        <f>SUM(I202:I204)</f>
        <v>0</v>
      </c>
      <c r="J205" s="30">
        <f>SUM(J202:J204)</f>
        <v>23280000</v>
      </c>
      <c r="K205" s="30">
        <f>SUM(K202:K204)</f>
        <v>12933540</v>
      </c>
      <c r="L205" s="30">
        <f>SUM(L202:L204)</f>
        <v>10346460</v>
      </c>
      <c r="M205" s="16"/>
    </row>
    <row r="207" spans="1:13">
      <c r="A207" s="35" t="s">
        <v>261</v>
      </c>
    </row>
    <row r="208" spans="1:13">
      <c r="A208" s="36" t="s">
        <v>147</v>
      </c>
      <c r="B208" s="36" t="s">
        <v>238</v>
      </c>
      <c r="C208" s="36" t="s">
        <v>2</v>
      </c>
      <c r="D208" s="36" t="s">
        <v>3</v>
      </c>
      <c r="E208" s="37" t="s">
        <v>4</v>
      </c>
      <c r="F208" s="37" t="s">
        <v>239</v>
      </c>
      <c r="G208" s="36" t="s">
        <v>240</v>
      </c>
      <c r="H208" s="36" t="s">
        <v>243</v>
      </c>
      <c r="I208" s="36" t="s">
        <v>244</v>
      </c>
      <c r="J208" s="36" t="s">
        <v>246</v>
      </c>
      <c r="K208" s="36" t="s">
        <v>245</v>
      </c>
      <c r="L208" s="36" t="s">
        <v>247</v>
      </c>
      <c r="M208" s="36" t="s">
        <v>241</v>
      </c>
    </row>
    <row r="209" spans="1:13">
      <c r="A209" s="38">
        <v>1</v>
      </c>
      <c r="B209" s="38">
        <v>2</v>
      </c>
      <c r="C209" s="59" t="s">
        <v>803</v>
      </c>
      <c r="D209" s="60" t="s">
        <v>262</v>
      </c>
      <c r="E209" s="60" t="s">
        <v>806</v>
      </c>
      <c r="F209" s="60" t="s">
        <v>263</v>
      </c>
      <c r="G209" s="41">
        <v>45555</v>
      </c>
      <c r="H209" s="62">
        <v>541428000</v>
      </c>
      <c r="I209" s="62">
        <v>60000000</v>
      </c>
      <c r="J209" s="62">
        <v>601428000</v>
      </c>
      <c r="K209" s="62">
        <v>329855150</v>
      </c>
      <c r="L209" s="62">
        <f>SUM(J209)-K209</f>
        <v>271572850</v>
      </c>
      <c r="M209" s="295" t="s">
        <v>804</v>
      </c>
    </row>
    <row r="210" spans="1:13">
      <c r="A210" s="38">
        <v>2</v>
      </c>
      <c r="B210" s="38">
        <v>2</v>
      </c>
      <c r="C210" s="59" t="s">
        <v>40</v>
      </c>
      <c r="D210" s="60" t="s">
        <v>262</v>
      </c>
      <c r="E210" s="60" t="s">
        <v>806</v>
      </c>
      <c r="F210" s="60" t="s">
        <v>799</v>
      </c>
      <c r="G210" s="41">
        <v>45555</v>
      </c>
      <c r="H210" s="62">
        <v>240000000</v>
      </c>
      <c r="I210" s="62">
        <v>-60000000</v>
      </c>
      <c r="J210" s="62">
        <v>180000000</v>
      </c>
      <c r="K210" s="62">
        <v>16103710</v>
      </c>
      <c r="L210" s="62">
        <f t="shared" ref="L210:L212" si="7">SUM(J210)-K210</f>
        <v>163896290</v>
      </c>
      <c r="M210" s="297"/>
    </row>
    <row r="211" spans="1:13">
      <c r="A211" s="38">
        <v>3</v>
      </c>
      <c r="B211" s="38">
        <v>2</v>
      </c>
      <c r="C211" s="224" t="s">
        <v>800</v>
      </c>
      <c r="D211" s="60" t="s">
        <v>265</v>
      </c>
      <c r="E211" s="60" t="s">
        <v>266</v>
      </c>
      <c r="F211" s="60" t="s">
        <v>807</v>
      </c>
      <c r="G211" s="41">
        <v>45555</v>
      </c>
      <c r="H211" s="62">
        <v>7800000</v>
      </c>
      <c r="I211" s="62">
        <v>-2900000</v>
      </c>
      <c r="J211" s="62">
        <v>4900000</v>
      </c>
      <c r="K211" s="62">
        <v>2347740</v>
      </c>
      <c r="L211" s="62">
        <f t="shared" si="7"/>
        <v>2552260</v>
      </c>
      <c r="M211" s="298" t="s">
        <v>805</v>
      </c>
    </row>
    <row r="212" spans="1:13">
      <c r="A212" s="38">
        <v>4</v>
      </c>
      <c r="B212" s="38">
        <v>2</v>
      </c>
      <c r="C212" s="224" t="s">
        <v>800</v>
      </c>
      <c r="D212" s="60" t="s">
        <v>265</v>
      </c>
      <c r="E212" s="60" t="s">
        <v>266</v>
      </c>
      <c r="F212" s="60" t="s">
        <v>808</v>
      </c>
      <c r="G212" s="41">
        <v>45555</v>
      </c>
      <c r="H212" s="62">
        <v>0</v>
      </c>
      <c r="I212" s="62">
        <v>2900000</v>
      </c>
      <c r="J212" s="62">
        <v>2900000</v>
      </c>
      <c r="K212" s="62"/>
      <c r="L212" s="62">
        <f t="shared" si="7"/>
        <v>2900000</v>
      </c>
      <c r="M212" s="297"/>
    </row>
    <row r="213" spans="1:13">
      <c r="A213" s="299" t="s">
        <v>145</v>
      </c>
      <c r="B213" s="300"/>
      <c r="C213" s="300"/>
      <c r="D213" s="300"/>
      <c r="E213" s="300"/>
      <c r="F213" s="300"/>
      <c r="G213" s="301"/>
      <c r="H213" s="30">
        <f>SUM(H209:H212)</f>
        <v>789228000</v>
      </c>
      <c r="I213" s="30">
        <f>SUM(I209:I212)</f>
        <v>0</v>
      </c>
      <c r="J213" s="30">
        <f>SUM(J209:J212)</f>
        <v>789228000</v>
      </c>
      <c r="K213" s="30">
        <f>SUM(K209:K212)</f>
        <v>348306600</v>
      </c>
      <c r="L213" s="30">
        <f>SUM(L209:L212)</f>
        <v>440921400</v>
      </c>
      <c r="M213" s="16"/>
    </row>
  </sheetData>
  <mergeCells count="43">
    <mergeCell ref="A190:G190"/>
    <mergeCell ref="A205:G205"/>
    <mergeCell ref="A213:G213"/>
    <mergeCell ref="A54:G54"/>
    <mergeCell ref="A60:G60"/>
    <mergeCell ref="A80:G80"/>
    <mergeCell ref="A104:G104"/>
    <mergeCell ref="A133:G133"/>
    <mergeCell ref="A177:G177"/>
    <mergeCell ref="A1:M1"/>
    <mergeCell ref="A27:G27"/>
    <mergeCell ref="A11:F11"/>
    <mergeCell ref="A17:F17"/>
    <mergeCell ref="A2:E2"/>
    <mergeCell ref="A66:G66"/>
    <mergeCell ref="M70:M74"/>
    <mergeCell ref="M5:M6"/>
    <mergeCell ref="M15:M16"/>
    <mergeCell ref="M31:M32"/>
    <mergeCell ref="A33:F33"/>
    <mergeCell ref="A48:G48"/>
    <mergeCell ref="M84:M85"/>
    <mergeCell ref="M98:M99"/>
    <mergeCell ref="M108:M109"/>
    <mergeCell ref="M58:M59"/>
    <mergeCell ref="M64:M65"/>
    <mergeCell ref="A110:G110"/>
    <mergeCell ref="M114:M119"/>
    <mergeCell ref="M120:M121"/>
    <mergeCell ref="M128:M130"/>
    <mergeCell ref="A94:G94"/>
    <mergeCell ref="M181:M186"/>
    <mergeCell ref="M187:M188"/>
    <mergeCell ref="A151:G151"/>
    <mergeCell ref="M172:M173"/>
    <mergeCell ref="A140:G140"/>
    <mergeCell ref="A162:G162"/>
    <mergeCell ref="A168:G168"/>
    <mergeCell ref="M202:M204"/>
    <mergeCell ref="M209:M210"/>
    <mergeCell ref="M211:M212"/>
    <mergeCell ref="A198:G198"/>
    <mergeCell ref="M194:M197"/>
  </mergeCells>
  <phoneticPr fontId="1" type="noConversion"/>
  <pageMargins left="0.25" right="0.25" top="0.75" bottom="0.75" header="0.3" footer="0.3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4458-0F43-4948-9A3C-7247574FC883}">
  <sheetPr>
    <pageSetUpPr fitToPage="1"/>
  </sheetPr>
  <dimension ref="A1:M30"/>
  <sheetViews>
    <sheetView view="pageBreakPreview" zoomScale="60" zoomScaleNormal="100" workbookViewId="0">
      <selection activeCell="I11" sqref="I11"/>
    </sheetView>
  </sheetViews>
  <sheetFormatPr defaultRowHeight="16.5"/>
  <cols>
    <col min="1" max="1" width="9" style="21" customWidth="1"/>
    <col min="2" max="2" width="17" style="21" customWidth="1"/>
    <col min="3" max="3" width="25.75" style="21" customWidth="1"/>
    <col min="4" max="4" width="18.125" style="22" customWidth="1"/>
    <col min="5" max="5" width="36.25" style="21" customWidth="1"/>
    <col min="6" max="6" width="15.75" style="21" customWidth="1"/>
  </cols>
  <sheetData>
    <row r="1" spans="1:13" ht="28.5" customHeight="1">
      <c r="A1" s="294" t="s">
        <v>197</v>
      </c>
      <c r="B1" s="294"/>
      <c r="C1" s="294"/>
      <c r="D1" s="294"/>
      <c r="E1" s="294"/>
      <c r="F1" s="294"/>
    </row>
    <row r="2" spans="1:13" ht="20.25" customHeight="1">
      <c r="A2" s="246" t="s">
        <v>67</v>
      </c>
      <c r="B2" s="246"/>
      <c r="C2" s="246"/>
      <c r="D2" s="19"/>
      <c r="E2" s="19"/>
      <c r="F2" s="228" t="s">
        <v>809</v>
      </c>
      <c r="G2" s="2"/>
      <c r="H2" s="2"/>
      <c r="I2" s="2"/>
      <c r="J2" s="2"/>
      <c r="K2" s="2"/>
      <c r="L2" s="2"/>
      <c r="M2" s="2"/>
    </row>
    <row r="3" spans="1:13" s="15" customFormat="1" ht="18.75" customHeight="1">
      <c r="A3" s="66" t="s">
        <v>147</v>
      </c>
      <c r="B3" s="66" t="s">
        <v>55</v>
      </c>
      <c r="C3" s="66" t="s">
        <v>151</v>
      </c>
      <c r="D3" s="66" t="s">
        <v>143</v>
      </c>
      <c r="E3" s="66" t="s">
        <v>299</v>
      </c>
      <c r="F3" s="66" t="s">
        <v>178</v>
      </c>
    </row>
    <row r="4" spans="1:13" s="15" customFormat="1" ht="18.75" customHeight="1">
      <c r="A4" s="321">
        <v>1</v>
      </c>
      <c r="B4" s="321" t="s">
        <v>149</v>
      </c>
      <c r="C4" s="69" t="s">
        <v>150</v>
      </c>
      <c r="D4" s="70">
        <f>1367800+1324643</f>
        <v>2692443</v>
      </c>
      <c r="E4" s="69" t="s">
        <v>215</v>
      </c>
      <c r="F4" s="69" t="s">
        <v>198</v>
      </c>
    </row>
    <row r="5" spans="1:13" s="15" customFormat="1" ht="18.75" customHeight="1">
      <c r="A5" s="322"/>
      <c r="B5" s="322"/>
      <c r="C5" s="69" t="s">
        <v>150</v>
      </c>
      <c r="D5" s="70">
        <v>791600</v>
      </c>
      <c r="E5" s="69" t="s">
        <v>215</v>
      </c>
      <c r="F5" s="69" t="s">
        <v>199</v>
      </c>
    </row>
    <row r="6" spans="1:13" s="15" customFormat="1" ht="18.75" customHeight="1">
      <c r="A6" s="322"/>
      <c r="B6" s="322"/>
      <c r="C6" s="69" t="s">
        <v>150</v>
      </c>
      <c r="D6" s="70">
        <v>597300</v>
      </c>
      <c r="E6" s="69" t="s">
        <v>215</v>
      </c>
      <c r="F6" s="69" t="s">
        <v>200</v>
      </c>
    </row>
    <row r="7" spans="1:13" s="15" customFormat="1" ht="18.75" customHeight="1">
      <c r="A7" s="322"/>
      <c r="B7" s="322"/>
      <c r="C7" s="69" t="s">
        <v>150</v>
      </c>
      <c r="D7" s="70">
        <v>839700</v>
      </c>
      <c r="E7" s="69" t="s">
        <v>215</v>
      </c>
      <c r="F7" s="69" t="s">
        <v>201</v>
      </c>
    </row>
    <row r="8" spans="1:13" s="15" customFormat="1" ht="18.75" customHeight="1">
      <c r="A8" s="322"/>
      <c r="B8" s="322"/>
      <c r="C8" s="69" t="s">
        <v>150</v>
      </c>
      <c r="D8" s="70">
        <v>519200</v>
      </c>
      <c r="E8" s="69" t="s">
        <v>215</v>
      </c>
      <c r="F8" s="69" t="s">
        <v>202</v>
      </c>
    </row>
    <row r="9" spans="1:13" s="15" customFormat="1" ht="18.75" customHeight="1">
      <c r="A9" s="322"/>
      <c r="B9" s="322"/>
      <c r="C9" s="69" t="s">
        <v>150</v>
      </c>
      <c r="D9" s="70">
        <v>607000</v>
      </c>
      <c r="E9" s="69" t="s">
        <v>215</v>
      </c>
      <c r="F9" s="69" t="s">
        <v>203</v>
      </c>
    </row>
    <row r="10" spans="1:13" s="15" customFormat="1" ht="18.75" customHeight="1">
      <c r="A10" s="322"/>
      <c r="B10" s="322"/>
      <c r="C10" s="69" t="s">
        <v>150</v>
      </c>
      <c r="D10" s="70">
        <v>944600</v>
      </c>
      <c r="E10" s="69" t="s">
        <v>215</v>
      </c>
      <c r="F10" s="69" t="s">
        <v>204</v>
      </c>
    </row>
    <row r="11" spans="1:13" s="15" customFormat="1" ht="18.75" customHeight="1">
      <c r="A11" s="322"/>
      <c r="B11" s="322"/>
      <c r="C11" s="69" t="s">
        <v>150</v>
      </c>
      <c r="D11" s="70">
        <v>567200</v>
      </c>
      <c r="E11" s="69" t="s">
        <v>215</v>
      </c>
      <c r="F11" s="69" t="s">
        <v>205</v>
      </c>
    </row>
    <row r="12" spans="1:13" s="15" customFormat="1" ht="18.75" customHeight="1">
      <c r="A12" s="322"/>
      <c r="B12" s="322"/>
      <c r="C12" s="69" t="s">
        <v>150</v>
      </c>
      <c r="D12" s="70">
        <v>670500</v>
      </c>
      <c r="E12" s="69" t="s">
        <v>215</v>
      </c>
      <c r="F12" s="69" t="s">
        <v>206</v>
      </c>
    </row>
    <row r="13" spans="1:13" s="15" customFormat="1" ht="18.75" customHeight="1">
      <c r="A13" s="322"/>
      <c r="B13" s="322"/>
      <c r="C13" s="69" t="s">
        <v>150</v>
      </c>
      <c r="D13" s="70">
        <v>1061000</v>
      </c>
      <c r="E13" s="69" t="s">
        <v>215</v>
      </c>
      <c r="F13" s="69" t="s">
        <v>207</v>
      </c>
    </row>
    <row r="14" spans="1:13" s="15" customFormat="1" ht="18.75" customHeight="1">
      <c r="A14" s="322"/>
      <c r="B14" s="322"/>
      <c r="C14" s="69" t="s">
        <v>150</v>
      </c>
      <c r="D14" s="70">
        <v>845000</v>
      </c>
      <c r="E14" s="69" t="s">
        <v>215</v>
      </c>
      <c r="F14" s="69" t="s">
        <v>208</v>
      </c>
    </row>
    <row r="15" spans="1:13" s="15" customFormat="1" ht="18.75" customHeight="1">
      <c r="A15" s="322"/>
      <c r="B15" s="323"/>
      <c r="C15" s="69" t="s">
        <v>150</v>
      </c>
      <c r="D15" s="70">
        <v>445200</v>
      </c>
      <c r="E15" s="69" t="s">
        <v>215</v>
      </c>
      <c r="F15" s="69" t="s">
        <v>209</v>
      </c>
    </row>
    <row r="16" spans="1:13" s="15" customFormat="1" ht="18.75" customHeight="1">
      <c r="A16" s="323"/>
      <c r="B16" s="113" t="s">
        <v>210</v>
      </c>
      <c r="C16" s="184" t="s">
        <v>6</v>
      </c>
      <c r="D16" s="115">
        <f>SUM(D4:D15)</f>
        <v>10580743</v>
      </c>
      <c r="E16" s="85"/>
      <c r="F16" s="85"/>
    </row>
    <row r="17" spans="1:6" s="15" customFormat="1" ht="18.75" customHeight="1">
      <c r="A17" s="324">
        <v>2</v>
      </c>
      <c r="B17" s="324" t="s">
        <v>149</v>
      </c>
      <c r="C17" s="69" t="s">
        <v>155</v>
      </c>
      <c r="D17" s="71">
        <v>137062036</v>
      </c>
      <c r="E17" s="69" t="s">
        <v>216</v>
      </c>
      <c r="F17" s="69" t="s">
        <v>198</v>
      </c>
    </row>
    <row r="18" spans="1:6" s="15" customFormat="1" ht="18.75" customHeight="1">
      <c r="A18" s="324"/>
      <c r="B18" s="324"/>
      <c r="C18" s="69" t="s">
        <v>155</v>
      </c>
      <c r="D18" s="71">
        <v>128536617</v>
      </c>
      <c r="E18" s="69" t="s">
        <v>216</v>
      </c>
      <c r="F18" s="69" t="s">
        <v>211</v>
      </c>
    </row>
    <row r="19" spans="1:6" s="15" customFormat="1" ht="18.75" customHeight="1">
      <c r="A19" s="324"/>
      <c r="B19" s="324"/>
      <c r="C19" s="69" t="s">
        <v>155</v>
      </c>
      <c r="D19" s="71">
        <v>129687011</v>
      </c>
      <c r="E19" s="69" t="s">
        <v>216</v>
      </c>
      <c r="F19" s="69" t="s">
        <v>200</v>
      </c>
    </row>
    <row r="20" spans="1:6" s="15" customFormat="1" ht="18.75" customHeight="1">
      <c r="A20" s="324"/>
      <c r="B20" s="324"/>
      <c r="C20" s="69" t="s">
        <v>155</v>
      </c>
      <c r="D20" s="71">
        <v>129142569</v>
      </c>
      <c r="E20" s="69" t="s">
        <v>216</v>
      </c>
      <c r="F20" s="69" t="s">
        <v>201</v>
      </c>
    </row>
    <row r="21" spans="1:6" s="15" customFormat="1" ht="18.75" customHeight="1">
      <c r="A21" s="324"/>
      <c r="B21" s="324"/>
      <c r="C21" s="69" t="s">
        <v>155</v>
      </c>
      <c r="D21" s="71">
        <v>131796089</v>
      </c>
      <c r="E21" s="69" t="s">
        <v>216</v>
      </c>
      <c r="F21" s="69" t="s">
        <v>202</v>
      </c>
    </row>
    <row r="22" spans="1:6" s="15" customFormat="1" ht="18.75" customHeight="1">
      <c r="A22" s="324"/>
      <c r="B22" s="324"/>
      <c r="C22" s="69" t="s">
        <v>155</v>
      </c>
      <c r="D22" s="71">
        <v>123906165</v>
      </c>
      <c r="E22" s="69" t="s">
        <v>216</v>
      </c>
      <c r="F22" s="69" t="s">
        <v>203</v>
      </c>
    </row>
    <row r="23" spans="1:6" s="15" customFormat="1" ht="18.75" customHeight="1">
      <c r="A23" s="324"/>
      <c r="B23" s="324"/>
      <c r="C23" s="69" t="s">
        <v>155</v>
      </c>
      <c r="D23" s="71">
        <v>140247020</v>
      </c>
      <c r="E23" s="69" t="s">
        <v>216</v>
      </c>
      <c r="F23" s="69" t="s">
        <v>204</v>
      </c>
    </row>
    <row r="24" spans="1:6" s="15" customFormat="1" ht="18.75" customHeight="1">
      <c r="A24" s="324"/>
      <c r="B24" s="324"/>
      <c r="C24" s="69" t="s">
        <v>155</v>
      </c>
      <c r="D24" s="70">
        <v>128923714</v>
      </c>
      <c r="E24" s="69" t="s">
        <v>216</v>
      </c>
      <c r="F24" s="69" t="s">
        <v>205</v>
      </c>
    </row>
    <row r="25" spans="1:6" s="15" customFormat="1" ht="18.75" customHeight="1">
      <c r="A25" s="324"/>
      <c r="B25" s="324"/>
      <c r="C25" s="69" t="s">
        <v>155</v>
      </c>
      <c r="D25" s="70">
        <v>121696660</v>
      </c>
      <c r="E25" s="69" t="s">
        <v>216</v>
      </c>
      <c r="F25" s="69" t="s">
        <v>206</v>
      </c>
    </row>
    <row r="26" spans="1:6" s="15" customFormat="1" ht="18.75" customHeight="1">
      <c r="A26" s="324"/>
      <c r="B26" s="324"/>
      <c r="C26" s="69" t="s">
        <v>155</v>
      </c>
      <c r="D26" s="70">
        <v>140044841</v>
      </c>
      <c r="E26" s="69" t="s">
        <v>216</v>
      </c>
      <c r="F26" s="69" t="s">
        <v>207</v>
      </c>
    </row>
    <row r="27" spans="1:6" s="15" customFormat="1" ht="18.75" customHeight="1">
      <c r="A27" s="324"/>
      <c r="B27" s="324"/>
      <c r="C27" s="69" t="s">
        <v>155</v>
      </c>
      <c r="D27" s="70">
        <v>149062919</v>
      </c>
      <c r="E27" s="69" t="s">
        <v>216</v>
      </c>
      <c r="F27" s="69" t="s">
        <v>208</v>
      </c>
    </row>
    <row r="28" spans="1:6" s="15" customFormat="1" ht="18.75" customHeight="1">
      <c r="A28" s="324"/>
      <c r="B28" s="324"/>
      <c r="C28" s="69" t="s">
        <v>155</v>
      </c>
      <c r="D28" s="70">
        <v>138760680</v>
      </c>
      <c r="E28" s="69" t="s">
        <v>216</v>
      </c>
      <c r="F28" s="69" t="s">
        <v>209</v>
      </c>
    </row>
    <row r="29" spans="1:6" s="15" customFormat="1" ht="18.75" customHeight="1">
      <c r="A29" s="324"/>
      <c r="B29" s="116" t="s">
        <v>210</v>
      </c>
      <c r="C29" s="184" t="s">
        <v>5</v>
      </c>
      <c r="D29" s="115">
        <f>SUM(D17:D28)</f>
        <v>1598866321</v>
      </c>
      <c r="E29" s="85"/>
      <c r="F29" s="85"/>
    </row>
    <row r="30" spans="1:6" s="15" customFormat="1" ht="18.75" customHeight="1">
      <c r="A30" s="318" t="s">
        <v>145</v>
      </c>
      <c r="B30" s="319"/>
      <c r="C30" s="320"/>
      <c r="D30" s="72">
        <f>SUM(D16+D29)</f>
        <v>1609447064</v>
      </c>
      <c r="E30" s="73"/>
      <c r="F30" s="73"/>
    </row>
  </sheetData>
  <mergeCells count="7">
    <mergeCell ref="A30:C30"/>
    <mergeCell ref="A1:F1"/>
    <mergeCell ref="A4:A16"/>
    <mergeCell ref="B4:B15"/>
    <mergeCell ref="A2:C2"/>
    <mergeCell ref="B17:B28"/>
    <mergeCell ref="A17:A29"/>
  </mergeCells>
  <phoneticPr fontId="1" type="noConversion"/>
  <pageMargins left="0.25" right="0.25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4526-1C88-4B52-8480-D697459F1417}">
  <sheetPr>
    <pageSetUpPr fitToPage="1"/>
  </sheetPr>
  <dimension ref="A1:M105"/>
  <sheetViews>
    <sheetView view="pageBreakPreview" zoomScale="60" zoomScaleNormal="100" workbookViewId="0">
      <selection activeCell="K16" sqref="K16"/>
    </sheetView>
  </sheetViews>
  <sheetFormatPr defaultRowHeight="16.5"/>
  <cols>
    <col min="1" max="1" width="6.25" style="17" customWidth="1"/>
    <col min="2" max="2" width="12.125" style="17" customWidth="1"/>
    <col min="3" max="3" width="13.25" style="17" customWidth="1"/>
    <col min="4" max="4" width="16.5" style="17" customWidth="1"/>
    <col min="5" max="5" width="16.5" style="18" customWidth="1"/>
    <col min="6" max="6" width="13.125" style="17" customWidth="1"/>
    <col min="7" max="7" width="45" style="17" customWidth="1"/>
  </cols>
  <sheetData>
    <row r="1" spans="1:13" ht="33.75" customHeight="1">
      <c r="A1" s="294" t="s">
        <v>214</v>
      </c>
      <c r="B1" s="294"/>
      <c r="C1" s="294"/>
      <c r="D1" s="294"/>
      <c r="E1" s="294"/>
      <c r="F1" s="294"/>
      <c r="G1" s="294"/>
    </row>
    <row r="2" spans="1:13" ht="21.75" customHeight="1">
      <c r="A2" s="246" t="s">
        <v>67</v>
      </c>
      <c r="B2" s="246"/>
      <c r="C2" s="246"/>
      <c r="D2" s="1"/>
      <c r="E2" s="1"/>
      <c r="F2" s="91"/>
      <c r="G2" s="228" t="s">
        <v>809</v>
      </c>
      <c r="H2" s="2"/>
      <c r="I2" s="2"/>
      <c r="J2" s="2"/>
      <c r="K2" s="2"/>
      <c r="L2" s="2"/>
      <c r="M2" s="2"/>
    </row>
    <row r="3" spans="1:13" ht="20.25" customHeight="1">
      <c r="A3" s="74" t="s">
        <v>147</v>
      </c>
      <c r="B3" s="74" t="s">
        <v>300</v>
      </c>
      <c r="C3" s="74" t="s">
        <v>301</v>
      </c>
      <c r="D3" s="74" t="s">
        <v>302</v>
      </c>
      <c r="E3" s="74" t="s">
        <v>143</v>
      </c>
      <c r="F3" s="74" t="s">
        <v>144</v>
      </c>
      <c r="G3" s="74" t="s">
        <v>299</v>
      </c>
    </row>
    <row r="4" spans="1:13" ht="21" customHeight="1">
      <c r="A4" s="187">
        <v>1</v>
      </c>
      <c r="B4" s="185" t="s">
        <v>303</v>
      </c>
      <c r="C4" s="185" t="s">
        <v>11</v>
      </c>
      <c r="D4" s="86" t="s">
        <v>8</v>
      </c>
      <c r="E4" s="186">
        <v>555569728</v>
      </c>
      <c r="F4" s="185" t="s">
        <v>574</v>
      </c>
      <c r="G4" s="77" t="s">
        <v>304</v>
      </c>
    </row>
    <row r="5" spans="1:13" ht="21" customHeight="1">
      <c r="A5" s="187">
        <v>2</v>
      </c>
      <c r="B5" s="185" t="s">
        <v>303</v>
      </c>
      <c r="C5" s="185" t="s">
        <v>11</v>
      </c>
      <c r="D5" s="86" t="s">
        <v>9</v>
      </c>
      <c r="E5" s="186">
        <v>119050656</v>
      </c>
      <c r="F5" s="185" t="s">
        <v>574</v>
      </c>
      <c r="G5" s="77" t="s">
        <v>304</v>
      </c>
    </row>
    <row r="6" spans="1:13" ht="21" customHeight="1">
      <c r="A6" s="187">
        <v>3</v>
      </c>
      <c r="B6" s="185" t="s">
        <v>303</v>
      </c>
      <c r="C6" s="185" t="s">
        <v>11</v>
      </c>
      <c r="D6" s="86" t="s">
        <v>10</v>
      </c>
      <c r="E6" s="186">
        <v>119050656</v>
      </c>
      <c r="F6" s="185" t="s">
        <v>574</v>
      </c>
      <c r="G6" s="77" t="s">
        <v>304</v>
      </c>
    </row>
    <row r="7" spans="1:13" ht="21" customHeight="1">
      <c r="A7" s="187">
        <v>4</v>
      </c>
      <c r="B7" s="185" t="s">
        <v>305</v>
      </c>
      <c r="C7" s="185" t="s">
        <v>11</v>
      </c>
      <c r="D7" s="86" t="s">
        <v>8</v>
      </c>
      <c r="E7" s="186">
        <v>36940000</v>
      </c>
      <c r="F7" s="185" t="s">
        <v>574</v>
      </c>
      <c r="G7" s="77" t="s">
        <v>306</v>
      </c>
    </row>
    <row r="8" spans="1:13" ht="21" customHeight="1">
      <c r="A8" s="187">
        <v>5</v>
      </c>
      <c r="B8" s="185" t="s">
        <v>305</v>
      </c>
      <c r="C8" s="185" t="s">
        <v>11</v>
      </c>
      <c r="D8" s="86" t="s">
        <v>9</v>
      </c>
      <c r="E8" s="186">
        <v>33771000</v>
      </c>
      <c r="F8" s="185" t="s">
        <v>574</v>
      </c>
      <c r="G8" s="77" t="s">
        <v>307</v>
      </c>
    </row>
    <row r="9" spans="1:13" ht="21" customHeight="1">
      <c r="A9" s="187">
        <v>6</v>
      </c>
      <c r="B9" s="185" t="s">
        <v>305</v>
      </c>
      <c r="C9" s="185" t="s">
        <v>11</v>
      </c>
      <c r="D9" s="86" t="s">
        <v>10</v>
      </c>
      <c r="E9" s="186">
        <v>138729000</v>
      </c>
      <c r="F9" s="185" t="s">
        <v>574</v>
      </c>
      <c r="G9" s="77" t="s">
        <v>307</v>
      </c>
    </row>
    <row r="10" spans="1:13" ht="21" customHeight="1">
      <c r="A10" s="187">
        <v>7</v>
      </c>
      <c r="B10" s="185" t="s">
        <v>305</v>
      </c>
      <c r="C10" s="185" t="s">
        <v>11</v>
      </c>
      <c r="D10" s="86" t="s">
        <v>10</v>
      </c>
      <c r="E10" s="186">
        <v>36940000</v>
      </c>
      <c r="F10" s="185" t="s">
        <v>574</v>
      </c>
      <c r="G10" s="77" t="s">
        <v>306</v>
      </c>
    </row>
    <row r="11" spans="1:13" ht="21" customHeight="1">
      <c r="A11" s="187">
        <v>8</v>
      </c>
      <c r="B11" s="185" t="s">
        <v>308</v>
      </c>
      <c r="C11" s="185" t="s">
        <v>11</v>
      </c>
      <c r="D11" s="86" t="s">
        <v>10</v>
      </c>
      <c r="E11" s="186">
        <v>6026850</v>
      </c>
      <c r="F11" s="185" t="s">
        <v>574</v>
      </c>
      <c r="G11" s="77" t="s">
        <v>309</v>
      </c>
    </row>
    <row r="12" spans="1:13" ht="21" customHeight="1">
      <c r="A12" s="187">
        <v>9</v>
      </c>
      <c r="B12" s="185" t="s">
        <v>310</v>
      </c>
      <c r="C12" s="185" t="s">
        <v>11</v>
      </c>
      <c r="D12" s="86" t="s">
        <v>8</v>
      </c>
      <c r="E12" s="186">
        <v>294895280</v>
      </c>
      <c r="F12" s="185" t="s">
        <v>574</v>
      </c>
      <c r="G12" s="77" t="s">
        <v>311</v>
      </c>
    </row>
    <row r="13" spans="1:13" ht="21" customHeight="1">
      <c r="A13" s="187">
        <v>10</v>
      </c>
      <c r="B13" s="185" t="s">
        <v>310</v>
      </c>
      <c r="C13" s="185" t="s">
        <v>11</v>
      </c>
      <c r="D13" s="86" t="s">
        <v>9</v>
      </c>
      <c r="E13" s="186">
        <v>63191840</v>
      </c>
      <c r="F13" s="185" t="s">
        <v>574</v>
      </c>
      <c r="G13" s="77" t="s">
        <v>311</v>
      </c>
    </row>
    <row r="14" spans="1:13" ht="21" customHeight="1">
      <c r="A14" s="187">
        <v>11</v>
      </c>
      <c r="B14" s="185" t="s">
        <v>310</v>
      </c>
      <c r="C14" s="185" t="s">
        <v>11</v>
      </c>
      <c r="D14" s="86" t="s">
        <v>10</v>
      </c>
      <c r="E14" s="186">
        <v>63191840</v>
      </c>
      <c r="F14" s="185" t="s">
        <v>574</v>
      </c>
      <c r="G14" s="77" t="s">
        <v>311</v>
      </c>
    </row>
    <row r="15" spans="1:13" ht="21" customHeight="1">
      <c r="A15" s="187">
        <v>12</v>
      </c>
      <c r="B15" s="185" t="s">
        <v>312</v>
      </c>
      <c r="C15" s="185" t="s">
        <v>11</v>
      </c>
      <c r="D15" s="86" t="s">
        <v>8</v>
      </c>
      <c r="E15" s="186">
        <v>22685000</v>
      </c>
      <c r="F15" s="185" t="s">
        <v>574</v>
      </c>
      <c r="G15" s="77" t="s">
        <v>313</v>
      </c>
    </row>
    <row r="16" spans="1:13" ht="21" customHeight="1">
      <c r="A16" s="187">
        <v>13</v>
      </c>
      <c r="B16" s="185" t="s">
        <v>312</v>
      </c>
      <c r="C16" s="185" t="s">
        <v>11</v>
      </c>
      <c r="D16" s="86" t="s">
        <v>10</v>
      </c>
      <c r="E16" s="186">
        <v>3403000</v>
      </c>
      <c r="F16" s="185" t="s">
        <v>574</v>
      </c>
      <c r="G16" s="77" t="s">
        <v>313</v>
      </c>
    </row>
    <row r="17" spans="1:7" ht="21" customHeight="1">
      <c r="A17" s="187">
        <v>14</v>
      </c>
      <c r="B17" s="185" t="s">
        <v>314</v>
      </c>
      <c r="C17" s="185" t="s">
        <v>11</v>
      </c>
      <c r="D17" s="86" t="s">
        <v>9</v>
      </c>
      <c r="E17" s="186">
        <v>5984000</v>
      </c>
      <c r="F17" s="185" t="s">
        <v>574</v>
      </c>
      <c r="G17" s="77" t="s">
        <v>315</v>
      </c>
    </row>
    <row r="18" spans="1:7" ht="21" customHeight="1">
      <c r="A18" s="187">
        <v>15</v>
      </c>
      <c r="B18" s="185" t="s">
        <v>314</v>
      </c>
      <c r="C18" s="185" t="s">
        <v>11</v>
      </c>
      <c r="D18" s="86" t="s">
        <v>10</v>
      </c>
      <c r="E18" s="186">
        <v>13964000</v>
      </c>
      <c r="F18" s="185" t="s">
        <v>574</v>
      </c>
      <c r="G18" s="77" t="s">
        <v>315</v>
      </c>
    </row>
    <row r="19" spans="1:7" ht="21" customHeight="1">
      <c r="A19" s="187">
        <v>16</v>
      </c>
      <c r="B19" s="185" t="s">
        <v>316</v>
      </c>
      <c r="C19" s="185" t="s">
        <v>11</v>
      </c>
      <c r="D19" s="86" t="s">
        <v>9</v>
      </c>
      <c r="E19" s="186">
        <v>9780000</v>
      </c>
      <c r="F19" s="185" t="s">
        <v>574</v>
      </c>
      <c r="G19" s="77" t="s">
        <v>317</v>
      </c>
    </row>
    <row r="20" spans="1:7" ht="21" customHeight="1">
      <c r="A20" s="187">
        <v>17</v>
      </c>
      <c r="B20" s="185" t="s">
        <v>316</v>
      </c>
      <c r="C20" s="185" t="s">
        <v>11</v>
      </c>
      <c r="D20" s="86" t="s">
        <v>10</v>
      </c>
      <c r="E20" s="186">
        <v>22820000</v>
      </c>
      <c r="F20" s="185" t="s">
        <v>574</v>
      </c>
      <c r="G20" s="77" t="s">
        <v>317</v>
      </c>
    </row>
    <row r="21" spans="1:7" ht="21" customHeight="1">
      <c r="A21" s="187">
        <v>18</v>
      </c>
      <c r="B21" s="185" t="s">
        <v>316</v>
      </c>
      <c r="C21" s="185" t="s">
        <v>11</v>
      </c>
      <c r="D21" s="86" t="s">
        <v>10</v>
      </c>
      <c r="E21" s="186">
        <v>99000000</v>
      </c>
      <c r="F21" s="185" t="s">
        <v>574</v>
      </c>
      <c r="G21" s="77" t="s">
        <v>318</v>
      </c>
    </row>
    <row r="22" spans="1:7" ht="21" customHeight="1">
      <c r="A22" s="187">
        <v>19</v>
      </c>
      <c r="B22" s="185" t="s">
        <v>319</v>
      </c>
      <c r="C22" s="185" t="s">
        <v>11</v>
      </c>
      <c r="D22" s="86" t="s">
        <v>8</v>
      </c>
      <c r="E22" s="186">
        <v>266000000</v>
      </c>
      <c r="F22" s="185" t="s">
        <v>574</v>
      </c>
      <c r="G22" s="77" t="s">
        <v>320</v>
      </c>
    </row>
    <row r="23" spans="1:7" ht="21" customHeight="1">
      <c r="A23" s="187">
        <v>20</v>
      </c>
      <c r="B23" s="185" t="s">
        <v>319</v>
      </c>
      <c r="C23" s="185" t="s">
        <v>11</v>
      </c>
      <c r="D23" s="86" t="s">
        <v>9</v>
      </c>
      <c r="E23" s="186">
        <v>57000000</v>
      </c>
      <c r="F23" s="185" t="s">
        <v>574</v>
      </c>
      <c r="G23" s="77" t="s">
        <v>320</v>
      </c>
    </row>
    <row r="24" spans="1:7" ht="21" customHeight="1">
      <c r="A24" s="187">
        <v>21</v>
      </c>
      <c r="B24" s="185" t="s">
        <v>319</v>
      </c>
      <c r="C24" s="185" t="s">
        <v>11</v>
      </c>
      <c r="D24" s="86" t="s">
        <v>9</v>
      </c>
      <c r="E24" s="186">
        <v>8550000</v>
      </c>
      <c r="F24" s="185" t="s">
        <v>574</v>
      </c>
      <c r="G24" s="77" t="s">
        <v>321</v>
      </c>
    </row>
    <row r="25" spans="1:7" ht="21" customHeight="1">
      <c r="A25" s="187">
        <v>22</v>
      </c>
      <c r="B25" s="185" t="s">
        <v>319</v>
      </c>
      <c r="C25" s="185" t="s">
        <v>11</v>
      </c>
      <c r="D25" s="86" t="s">
        <v>10</v>
      </c>
      <c r="E25" s="186">
        <v>57000000</v>
      </c>
      <c r="F25" s="185" t="s">
        <v>574</v>
      </c>
      <c r="G25" s="77" t="s">
        <v>320</v>
      </c>
    </row>
    <row r="26" spans="1:7" ht="21" customHeight="1">
      <c r="A26" s="187">
        <v>23</v>
      </c>
      <c r="B26" s="185" t="s">
        <v>319</v>
      </c>
      <c r="C26" s="185" t="s">
        <v>11</v>
      </c>
      <c r="D26" s="86" t="s">
        <v>10</v>
      </c>
      <c r="E26" s="186">
        <v>19950000</v>
      </c>
      <c r="F26" s="185" t="s">
        <v>574</v>
      </c>
      <c r="G26" s="77" t="s">
        <v>321</v>
      </c>
    </row>
    <row r="27" spans="1:7" ht="21" customHeight="1">
      <c r="A27" s="187">
        <v>24</v>
      </c>
      <c r="B27" s="185" t="s">
        <v>322</v>
      </c>
      <c r="C27" s="185" t="s">
        <v>11</v>
      </c>
      <c r="D27" s="86" t="s">
        <v>9</v>
      </c>
      <c r="E27" s="186">
        <v>1500000</v>
      </c>
      <c r="F27" s="185" t="s">
        <v>574</v>
      </c>
      <c r="G27" s="77" t="s">
        <v>323</v>
      </c>
    </row>
    <row r="28" spans="1:7" ht="21" customHeight="1">
      <c r="A28" s="187">
        <v>25</v>
      </c>
      <c r="B28" s="185" t="s">
        <v>322</v>
      </c>
      <c r="C28" s="185" t="s">
        <v>11</v>
      </c>
      <c r="D28" s="86" t="s">
        <v>9</v>
      </c>
      <c r="E28" s="186">
        <v>1500000</v>
      </c>
      <c r="F28" s="185" t="s">
        <v>574</v>
      </c>
      <c r="G28" s="77" t="s">
        <v>324</v>
      </c>
    </row>
    <row r="29" spans="1:7" ht="21" customHeight="1">
      <c r="A29" s="187">
        <v>26</v>
      </c>
      <c r="B29" s="185" t="s">
        <v>322</v>
      </c>
      <c r="C29" s="185" t="s">
        <v>11</v>
      </c>
      <c r="D29" s="86" t="s">
        <v>10</v>
      </c>
      <c r="E29" s="186">
        <v>3500000</v>
      </c>
      <c r="F29" s="185" t="s">
        <v>574</v>
      </c>
      <c r="G29" s="77" t="s">
        <v>323</v>
      </c>
    </row>
    <row r="30" spans="1:7" ht="21" customHeight="1">
      <c r="A30" s="187">
        <v>27</v>
      </c>
      <c r="B30" s="185" t="s">
        <v>322</v>
      </c>
      <c r="C30" s="185" t="s">
        <v>11</v>
      </c>
      <c r="D30" s="86" t="s">
        <v>10</v>
      </c>
      <c r="E30" s="186">
        <v>3500000</v>
      </c>
      <c r="F30" s="185" t="s">
        <v>574</v>
      </c>
      <c r="G30" s="77" t="s">
        <v>324</v>
      </c>
    </row>
    <row r="31" spans="1:7" ht="21" customHeight="1">
      <c r="A31" s="187">
        <v>28</v>
      </c>
      <c r="B31" s="185" t="s">
        <v>325</v>
      </c>
      <c r="C31" s="185" t="s">
        <v>11</v>
      </c>
      <c r="D31" s="86" t="s">
        <v>9</v>
      </c>
      <c r="E31" s="186">
        <v>10484000</v>
      </c>
      <c r="F31" s="185" t="s">
        <v>574</v>
      </c>
      <c r="G31" s="77" t="s">
        <v>326</v>
      </c>
    </row>
    <row r="32" spans="1:7" ht="21" customHeight="1">
      <c r="A32" s="187">
        <v>29</v>
      </c>
      <c r="B32" s="185" t="s">
        <v>325</v>
      </c>
      <c r="C32" s="185" t="s">
        <v>11</v>
      </c>
      <c r="D32" s="86" t="s">
        <v>10</v>
      </c>
      <c r="E32" s="186">
        <v>89516000</v>
      </c>
      <c r="F32" s="185" t="s">
        <v>574</v>
      </c>
      <c r="G32" s="77" t="s">
        <v>326</v>
      </c>
    </row>
    <row r="33" spans="1:7" ht="21" customHeight="1">
      <c r="A33" s="187">
        <v>30</v>
      </c>
      <c r="B33" s="185" t="s">
        <v>327</v>
      </c>
      <c r="C33" s="185" t="s">
        <v>11</v>
      </c>
      <c r="D33" s="86" t="s">
        <v>9</v>
      </c>
      <c r="E33" s="186">
        <v>15879000</v>
      </c>
      <c r="F33" s="185" t="s">
        <v>574</v>
      </c>
      <c r="G33" s="77" t="s">
        <v>328</v>
      </c>
    </row>
    <row r="34" spans="1:7" ht="21" customHeight="1">
      <c r="A34" s="187">
        <v>31</v>
      </c>
      <c r="B34" s="185" t="s">
        <v>327</v>
      </c>
      <c r="C34" s="185" t="s">
        <v>11</v>
      </c>
      <c r="D34" s="86" t="s">
        <v>10</v>
      </c>
      <c r="E34" s="186">
        <v>3403000</v>
      </c>
      <c r="F34" s="185" t="s">
        <v>574</v>
      </c>
      <c r="G34" s="77" t="s">
        <v>328</v>
      </c>
    </row>
    <row r="35" spans="1:7" ht="21" customHeight="1">
      <c r="A35" s="187">
        <v>32</v>
      </c>
      <c r="B35" s="185" t="s">
        <v>329</v>
      </c>
      <c r="C35" s="185" t="s">
        <v>11</v>
      </c>
      <c r="D35" s="86" t="s">
        <v>8</v>
      </c>
      <c r="E35" s="186">
        <v>266000000</v>
      </c>
      <c r="F35" s="185" t="s">
        <v>574</v>
      </c>
      <c r="G35" s="77" t="s">
        <v>330</v>
      </c>
    </row>
    <row r="36" spans="1:7" ht="21" customHeight="1">
      <c r="A36" s="187">
        <v>33</v>
      </c>
      <c r="B36" s="185" t="s">
        <v>329</v>
      </c>
      <c r="C36" s="185" t="s">
        <v>11</v>
      </c>
      <c r="D36" s="86" t="s">
        <v>9</v>
      </c>
      <c r="E36" s="186">
        <v>57000000</v>
      </c>
      <c r="F36" s="185" t="s">
        <v>574</v>
      </c>
      <c r="G36" s="77" t="s">
        <v>330</v>
      </c>
    </row>
    <row r="37" spans="1:7" ht="21" customHeight="1">
      <c r="A37" s="187">
        <v>34</v>
      </c>
      <c r="B37" s="185" t="s">
        <v>329</v>
      </c>
      <c r="C37" s="185" t="s">
        <v>11</v>
      </c>
      <c r="D37" s="86" t="s">
        <v>10</v>
      </c>
      <c r="E37" s="186">
        <v>57000000</v>
      </c>
      <c r="F37" s="185" t="s">
        <v>574</v>
      </c>
      <c r="G37" s="77" t="s">
        <v>330</v>
      </c>
    </row>
    <row r="38" spans="1:7" ht="21" customHeight="1">
      <c r="A38" s="187">
        <v>35</v>
      </c>
      <c r="B38" s="185" t="s">
        <v>331</v>
      </c>
      <c r="C38" s="185" t="s">
        <v>11</v>
      </c>
      <c r="D38" s="86" t="s">
        <v>9</v>
      </c>
      <c r="E38" s="186">
        <v>2000000</v>
      </c>
      <c r="F38" s="185" t="s">
        <v>574</v>
      </c>
      <c r="G38" s="77" t="s">
        <v>332</v>
      </c>
    </row>
    <row r="39" spans="1:7" ht="21" customHeight="1">
      <c r="A39" s="187">
        <v>36</v>
      </c>
      <c r="B39" s="185" t="s">
        <v>333</v>
      </c>
      <c r="C39" s="185" t="s">
        <v>11</v>
      </c>
      <c r="D39" s="86" t="s">
        <v>8</v>
      </c>
      <c r="E39" s="186">
        <v>490000000</v>
      </c>
      <c r="F39" s="185" t="s">
        <v>574</v>
      </c>
      <c r="G39" s="77" t="s">
        <v>334</v>
      </c>
    </row>
    <row r="40" spans="1:7" ht="21" customHeight="1">
      <c r="A40" s="187">
        <v>37</v>
      </c>
      <c r="B40" s="185" t="s">
        <v>333</v>
      </c>
      <c r="C40" s="185" t="s">
        <v>11</v>
      </c>
      <c r="D40" s="86" t="s">
        <v>9</v>
      </c>
      <c r="E40" s="186">
        <v>105000000</v>
      </c>
      <c r="F40" s="185" t="s">
        <v>574</v>
      </c>
      <c r="G40" s="77" t="s">
        <v>334</v>
      </c>
    </row>
    <row r="41" spans="1:7" ht="21" customHeight="1">
      <c r="A41" s="187">
        <v>38</v>
      </c>
      <c r="B41" s="185" t="s">
        <v>333</v>
      </c>
      <c r="C41" s="185" t="s">
        <v>11</v>
      </c>
      <c r="D41" s="86" t="s">
        <v>10</v>
      </c>
      <c r="E41" s="186">
        <v>105000000</v>
      </c>
      <c r="F41" s="185" t="s">
        <v>574</v>
      </c>
      <c r="G41" s="77" t="s">
        <v>334</v>
      </c>
    </row>
    <row r="42" spans="1:7" ht="21" customHeight="1">
      <c r="A42" s="187">
        <v>39</v>
      </c>
      <c r="B42" s="185" t="s">
        <v>335</v>
      </c>
      <c r="C42" s="185" t="s">
        <v>11</v>
      </c>
      <c r="D42" s="86" t="s">
        <v>8</v>
      </c>
      <c r="E42" s="186">
        <v>266000000</v>
      </c>
      <c r="F42" s="185" t="s">
        <v>574</v>
      </c>
      <c r="G42" s="77" t="s">
        <v>336</v>
      </c>
    </row>
    <row r="43" spans="1:7" ht="21" customHeight="1">
      <c r="A43" s="187">
        <v>40</v>
      </c>
      <c r="B43" s="185" t="s">
        <v>335</v>
      </c>
      <c r="C43" s="185" t="s">
        <v>11</v>
      </c>
      <c r="D43" s="86" t="s">
        <v>9</v>
      </c>
      <c r="E43" s="186">
        <v>57000000</v>
      </c>
      <c r="F43" s="185" t="s">
        <v>574</v>
      </c>
      <c r="G43" s="77" t="s">
        <v>336</v>
      </c>
    </row>
    <row r="44" spans="1:7" ht="21" customHeight="1">
      <c r="A44" s="187">
        <v>41</v>
      </c>
      <c r="B44" s="185" t="s">
        <v>335</v>
      </c>
      <c r="C44" s="185" t="s">
        <v>11</v>
      </c>
      <c r="D44" s="86" t="s">
        <v>10</v>
      </c>
      <c r="E44" s="186">
        <v>57000000</v>
      </c>
      <c r="F44" s="185" t="s">
        <v>574</v>
      </c>
      <c r="G44" s="77" t="s">
        <v>336</v>
      </c>
    </row>
    <row r="45" spans="1:7" ht="21" customHeight="1">
      <c r="A45" s="187">
        <v>42</v>
      </c>
      <c r="B45" s="185" t="s">
        <v>337</v>
      </c>
      <c r="C45" s="185" t="s">
        <v>11</v>
      </c>
      <c r="D45" s="86" t="s">
        <v>8</v>
      </c>
      <c r="E45" s="186">
        <v>266000000</v>
      </c>
      <c r="F45" s="185" t="s">
        <v>574</v>
      </c>
      <c r="G45" s="77" t="s">
        <v>338</v>
      </c>
    </row>
    <row r="46" spans="1:7" ht="21" customHeight="1">
      <c r="A46" s="187">
        <v>43</v>
      </c>
      <c r="B46" s="185" t="s">
        <v>337</v>
      </c>
      <c r="C46" s="185" t="s">
        <v>11</v>
      </c>
      <c r="D46" s="86" t="s">
        <v>9</v>
      </c>
      <c r="E46" s="186">
        <v>57000000</v>
      </c>
      <c r="F46" s="185" t="s">
        <v>574</v>
      </c>
      <c r="G46" s="77" t="s">
        <v>338</v>
      </c>
    </row>
    <row r="47" spans="1:7" ht="21" customHeight="1">
      <c r="A47" s="187">
        <v>44</v>
      </c>
      <c r="B47" s="185" t="s">
        <v>337</v>
      </c>
      <c r="C47" s="185" t="s">
        <v>11</v>
      </c>
      <c r="D47" s="86" t="s">
        <v>10</v>
      </c>
      <c r="E47" s="186">
        <v>57000000</v>
      </c>
      <c r="F47" s="185" t="s">
        <v>574</v>
      </c>
      <c r="G47" s="77" t="s">
        <v>338</v>
      </c>
    </row>
    <row r="48" spans="1:7" s="14" customFormat="1" ht="21" customHeight="1">
      <c r="A48" s="187">
        <v>45</v>
      </c>
      <c r="B48" s="185" t="s">
        <v>339</v>
      </c>
      <c r="C48" s="185" t="s">
        <v>11</v>
      </c>
      <c r="D48" s="86" t="s">
        <v>9</v>
      </c>
      <c r="E48" s="186">
        <v>7979000</v>
      </c>
      <c r="F48" s="185" t="s">
        <v>574</v>
      </c>
      <c r="G48" s="77" t="s">
        <v>340</v>
      </c>
    </row>
    <row r="49" spans="1:7" ht="21" customHeight="1">
      <c r="A49" s="187">
        <v>46</v>
      </c>
      <c r="B49" s="185" t="s">
        <v>339</v>
      </c>
      <c r="C49" s="185" t="s">
        <v>11</v>
      </c>
      <c r="D49" s="86" t="s">
        <v>10</v>
      </c>
      <c r="E49" s="186">
        <v>18618000</v>
      </c>
      <c r="F49" s="185" t="s">
        <v>574</v>
      </c>
      <c r="G49" s="77" t="s">
        <v>340</v>
      </c>
    </row>
    <row r="50" spans="1:7" ht="21" customHeight="1">
      <c r="A50" s="187">
        <v>47</v>
      </c>
      <c r="B50" s="185" t="s">
        <v>341</v>
      </c>
      <c r="C50" s="185" t="s">
        <v>11</v>
      </c>
      <c r="D50" s="86" t="s">
        <v>8</v>
      </c>
      <c r="E50" s="186">
        <v>16504000</v>
      </c>
      <c r="F50" s="185" t="s">
        <v>574</v>
      </c>
      <c r="G50" s="77" t="s">
        <v>342</v>
      </c>
    </row>
    <row r="51" spans="1:7" ht="21" customHeight="1">
      <c r="A51" s="187">
        <v>48</v>
      </c>
      <c r="B51" s="185" t="s">
        <v>341</v>
      </c>
      <c r="C51" s="185" t="s">
        <v>11</v>
      </c>
      <c r="D51" s="86" t="s">
        <v>10</v>
      </c>
      <c r="E51" s="186">
        <v>1701400</v>
      </c>
      <c r="F51" s="185" t="s">
        <v>574</v>
      </c>
      <c r="G51" s="77" t="s">
        <v>342</v>
      </c>
    </row>
    <row r="52" spans="1:7" ht="21" customHeight="1">
      <c r="A52" s="187">
        <v>49</v>
      </c>
      <c r="B52" s="185" t="s">
        <v>343</v>
      </c>
      <c r="C52" s="185" t="s">
        <v>11</v>
      </c>
      <c r="D52" s="86" t="s">
        <v>8</v>
      </c>
      <c r="E52" s="186">
        <v>266000000</v>
      </c>
      <c r="F52" s="185" t="s">
        <v>574</v>
      </c>
      <c r="G52" s="77" t="s">
        <v>344</v>
      </c>
    </row>
    <row r="53" spans="1:7" ht="21" customHeight="1">
      <c r="A53" s="187">
        <v>50</v>
      </c>
      <c r="B53" s="185" t="s">
        <v>343</v>
      </c>
      <c r="C53" s="185" t="s">
        <v>11</v>
      </c>
      <c r="D53" s="86" t="s">
        <v>9</v>
      </c>
      <c r="E53" s="186">
        <v>57000000</v>
      </c>
      <c r="F53" s="185" t="s">
        <v>574</v>
      </c>
      <c r="G53" s="77" t="s">
        <v>345</v>
      </c>
    </row>
    <row r="54" spans="1:7" ht="21" customHeight="1">
      <c r="A54" s="187">
        <v>51</v>
      </c>
      <c r="B54" s="185" t="s">
        <v>343</v>
      </c>
      <c r="C54" s="185" t="s">
        <v>11</v>
      </c>
      <c r="D54" s="86" t="s">
        <v>10</v>
      </c>
      <c r="E54" s="186">
        <v>57000000</v>
      </c>
      <c r="F54" s="185" t="s">
        <v>574</v>
      </c>
      <c r="G54" s="77" t="s">
        <v>345</v>
      </c>
    </row>
    <row r="55" spans="1:7" ht="21" customHeight="1">
      <c r="A55" s="187">
        <v>52</v>
      </c>
      <c r="B55" s="185" t="s">
        <v>346</v>
      </c>
      <c r="C55" s="185" t="s">
        <v>11</v>
      </c>
      <c r="D55" s="86" t="s">
        <v>9</v>
      </c>
      <c r="E55" s="186">
        <v>15753000</v>
      </c>
      <c r="F55" s="185" t="s">
        <v>574</v>
      </c>
      <c r="G55" s="77" t="s">
        <v>347</v>
      </c>
    </row>
    <row r="56" spans="1:7" ht="21" customHeight="1">
      <c r="A56" s="187">
        <v>53</v>
      </c>
      <c r="B56" s="185" t="s">
        <v>346</v>
      </c>
      <c r="C56" s="185" t="s">
        <v>11</v>
      </c>
      <c r="D56" s="86" t="s">
        <v>9</v>
      </c>
      <c r="E56" s="186">
        <v>7940000</v>
      </c>
      <c r="F56" s="185" t="s">
        <v>574</v>
      </c>
      <c r="G56" s="77" t="s">
        <v>348</v>
      </c>
    </row>
    <row r="57" spans="1:7" ht="21" customHeight="1">
      <c r="A57" s="187">
        <v>54</v>
      </c>
      <c r="B57" s="185" t="s">
        <v>346</v>
      </c>
      <c r="C57" s="185" t="s">
        <v>11</v>
      </c>
      <c r="D57" s="86" t="s">
        <v>10</v>
      </c>
      <c r="E57" s="186">
        <v>84247000</v>
      </c>
      <c r="F57" s="185" t="s">
        <v>574</v>
      </c>
      <c r="G57" s="77" t="s">
        <v>347</v>
      </c>
    </row>
    <row r="58" spans="1:7" ht="21" customHeight="1">
      <c r="A58" s="187">
        <v>55</v>
      </c>
      <c r="B58" s="185" t="s">
        <v>346</v>
      </c>
      <c r="C58" s="185" t="s">
        <v>11</v>
      </c>
      <c r="D58" s="86" t="s">
        <v>10</v>
      </c>
      <c r="E58" s="186">
        <v>1701400</v>
      </c>
      <c r="F58" s="185" t="s">
        <v>574</v>
      </c>
      <c r="G58" s="77" t="s">
        <v>348</v>
      </c>
    </row>
    <row r="59" spans="1:7" ht="21" customHeight="1">
      <c r="A59" s="187">
        <v>56</v>
      </c>
      <c r="B59" s="185" t="s">
        <v>349</v>
      </c>
      <c r="C59" s="185" t="s">
        <v>11</v>
      </c>
      <c r="D59" s="86" t="s">
        <v>9</v>
      </c>
      <c r="E59" s="186">
        <v>9780000</v>
      </c>
      <c r="F59" s="185" t="s">
        <v>574</v>
      </c>
      <c r="G59" s="77" t="s">
        <v>350</v>
      </c>
    </row>
    <row r="60" spans="1:7" ht="21" customHeight="1">
      <c r="A60" s="187">
        <v>57</v>
      </c>
      <c r="B60" s="185" t="s">
        <v>349</v>
      </c>
      <c r="C60" s="185" t="s">
        <v>11</v>
      </c>
      <c r="D60" s="86" t="s">
        <v>10</v>
      </c>
      <c r="E60" s="186">
        <v>22820000</v>
      </c>
      <c r="F60" s="185" t="s">
        <v>574</v>
      </c>
      <c r="G60" s="77" t="s">
        <v>350</v>
      </c>
    </row>
    <row r="61" spans="1:7" ht="21" customHeight="1">
      <c r="A61" s="187">
        <v>58</v>
      </c>
      <c r="B61" s="185" t="s">
        <v>349</v>
      </c>
      <c r="C61" s="185" t="s">
        <v>11</v>
      </c>
      <c r="D61" s="86" t="s">
        <v>10</v>
      </c>
      <c r="E61" s="186">
        <v>99000000</v>
      </c>
      <c r="F61" s="185" t="s">
        <v>574</v>
      </c>
      <c r="G61" s="77" t="s">
        <v>351</v>
      </c>
    </row>
    <row r="62" spans="1:7" ht="21" customHeight="1">
      <c r="A62" s="187">
        <v>59</v>
      </c>
      <c r="B62" s="185" t="s">
        <v>352</v>
      </c>
      <c r="C62" s="185" t="s">
        <v>11</v>
      </c>
      <c r="D62" s="86" t="s">
        <v>9</v>
      </c>
      <c r="E62" s="186">
        <v>1500000</v>
      </c>
      <c r="F62" s="185" t="s">
        <v>574</v>
      </c>
      <c r="G62" s="77" t="s">
        <v>353</v>
      </c>
    </row>
    <row r="63" spans="1:7" ht="21" customHeight="1">
      <c r="A63" s="187">
        <v>60</v>
      </c>
      <c r="B63" s="185" t="s">
        <v>352</v>
      </c>
      <c r="C63" s="185" t="s">
        <v>11</v>
      </c>
      <c r="D63" s="86" t="s">
        <v>10</v>
      </c>
      <c r="E63" s="186">
        <v>3500000</v>
      </c>
      <c r="F63" s="185" t="s">
        <v>574</v>
      </c>
      <c r="G63" s="77" t="s">
        <v>353</v>
      </c>
    </row>
    <row r="64" spans="1:7" ht="21" customHeight="1">
      <c r="A64" s="187">
        <v>61</v>
      </c>
      <c r="B64" s="185" t="s">
        <v>354</v>
      </c>
      <c r="C64" s="185" t="s">
        <v>11</v>
      </c>
      <c r="D64" s="86" t="s">
        <v>9</v>
      </c>
      <c r="E64" s="186">
        <v>1500000</v>
      </c>
      <c r="F64" s="185" t="s">
        <v>574</v>
      </c>
      <c r="G64" s="77" t="s">
        <v>355</v>
      </c>
    </row>
    <row r="65" spans="1:7" ht="21" customHeight="1">
      <c r="A65" s="187">
        <v>62</v>
      </c>
      <c r="B65" s="185" t="s">
        <v>354</v>
      </c>
      <c r="C65" s="185" t="s">
        <v>11</v>
      </c>
      <c r="D65" s="86" t="s">
        <v>10</v>
      </c>
      <c r="E65" s="186">
        <v>3500000</v>
      </c>
      <c r="F65" s="185" t="s">
        <v>574</v>
      </c>
      <c r="G65" s="77" t="s">
        <v>355</v>
      </c>
    </row>
    <row r="66" spans="1:7" ht="21" customHeight="1">
      <c r="A66" s="187">
        <v>63</v>
      </c>
      <c r="B66" s="185" t="s">
        <v>356</v>
      </c>
      <c r="C66" s="185" t="s">
        <v>11</v>
      </c>
      <c r="D66" s="86" t="s">
        <v>8</v>
      </c>
      <c r="E66" s="186">
        <v>490000000</v>
      </c>
      <c r="F66" s="185" t="s">
        <v>574</v>
      </c>
      <c r="G66" s="77" t="s">
        <v>357</v>
      </c>
    </row>
    <row r="67" spans="1:7" ht="21" customHeight="1">
      <c r="A67" s="187">
        <v>64</v>
      </c>
      <c r="B67" s="185" t="s">
        <v>356</v>
      </c>
      <c r="C67" s="185" t="s">
        <v>11</v>
      </c>
      <c r="D67" s="86" t="s">
        <v>9</v>
      </c>
      <c r="E67" s="186">
        <v>105000000</v>
      </c>
      <c r="F67" s="185" t="s">
        <v>574</v>
      </c>
      <c r="G67" s="77" t="s">
        <v>357</v>
      </c>
    </row>
    <row r="68" spans="1:7" ht="21" customHeight="1">
      <c r="A68" s="187">
        <v>65</v>
      </c>
      <c r="B68" s="185" t="s">
        <v>356</v>
      </c>
      <c r="C68" s="185" t="s">
        <v>11</v>
      </c>
      <c r="D68" s="86" t="s">
        <v>10</v>
      </c>
      <c r="E68" s="186">
        <v>105000000</v>
      </c>
      <c r="F68" s="185" t="s">
        <v>574</v>
      </c>
      <c r="G68" s="77" t="s">
        <v>357</v>
      </c>
    </row>
    <row r="69" spans="1:7" ht="21" customHeight="1">
      <c r="A69" s="187">
        <v>66</v>
      </c>
      <c r="B69" s="185" t="s">
        <v>358</v>
      </c>
      <c r="C69" s="185" t="s">
        <v>11</v>
      </c>
      <c r="D69" s="86" t="s">
        <v>9</v>
      </c>
      <c r="E69" s="186">
        <v>8550000</v>
      </c>
      <c r="F69" s="185" t="s">
        <v>574</v>
      </c>
      <c r="G69" s="77" t="s">
        <v>359</v>
      </c>
    </row>
    <row r="70" spans="1:7" ht="21" customHeight="1">
      <c r="A70" s="187">
        <v>67</v>
      </c>
      <c r="B70" s="185" t="s">
        <v>358</v>
      </c>
      <c r="C70" s="185" t="s">
        <v>11</v>
      </c>
      <c r="D70" s="86" t="s">
        <v>10</v>
      </c>
      <c r="E70" s="186">
        <v>19950000</v>
      </c>
      <c r="F70" s="185" t="s">
        <v>574</v>
      </c>
      <c r="G70" s="77" t="s">
        <v>359</v>
      </c>
    </row>
    <row r="71" spans="1:7" ht="21" customHeight="1">
      <c r="A71" s="187">
        <v>68</v>
      </c>
      <c r="B71" s="185" t="s">
        <v>360</v>
      </c>
      <c r="C71" s="185" t="s">
        <v>11</v>
      </c>
      <c r="D71" s="86" t="s">
        <v>8</v>
      </c>
      <c r="E71" s="186">
        <v>36940000</v>
      </c>
      <c r="F71" s="185" t="s">
        <v>574</v>
      </c>
      <c r="G71" s="77" t="s">
        <v>361</v>
      </c>
    </row>
    <row r="72" spans="1:7" ht="21" customHeight="1">
      <c r="A72" s="187">
        <v>69</v>
      </c>
      <c r="B72" s="185" t="s">
        <v>360</v>
      </c>
      <c r="C72" s="185" t="s">
        <v>11</v>
      </c>
      <c r="D72" s="86" t="s">
        <v>10</v>
      </c>
      <c r="E72" s="186">
        <v>36940000</v>
      </c>
      <c r="F72" s="185" t="s">
        <v>574</v>
      </c>
      <c r="G72" s="77" t="s">
        <v>361</v>
      </c>
    </row>
    <row r="73" spans="1:7" ht="21" customHeight="1">
      <c r="A73" s="187">
        <v>70</v>
      </c>
      <c r="B73" s="185" t="s">
        <v>362</v>
      </c>
      <c r="C73" s="185" t="s">
        <v>11</v>
      </c>
      <c r="D73" s="86" t="s">
        <v>9</v>
      </c>
      <c r="E73" s="186">
        <v>3970000</v>
      </c>
      <c r="F73" s="185" t="s">
        <v>574</v>
      </c>
      <c r="G73" s="77" t="s">
        <v>363</v>
      </c>
    </row>
    <row r="74" spans="1:7" ht="21" customHeight="1">
      <c r="A74" s="187">
        <v>71</v>
      </c>
      <c r="B74" s="185" t="s">
        <v>362</v>
      </c>
      <c r="C74" s="185" t="s">
        <v>11</v>
      </c>
      <c r="D74" s="86" t="s">
        <v>10</v>
      </c>
      <c r="E74" s="186">
        <v>1701400</v>
      </c>
      <c r="F74" s="185" t="s">
        <v>574</v>
      </c>
      <c r="G74" s="77" t="s">
        <v>363</v>
      </c>
    </row>
    <row r="75" spans="1:7" ht="21" customHeight="1">
      <c r="A75" s="187">
        <v>72</v>
      </c>
      <c r="B75" s="185" t="s">
        <v>364</v>
      </c>
      <c r="C75" s="185" t="s">
        <v>11</v>
      </c>
      <c r="D75" s="86" t="s">
        <v>9</v>
      </c>
      <c r="E75" s="186">
        <v>2000000</v>
      </c>
      <c r="F75" s="185" t="s">
        <v>574</v>
      </c>
      <c r="G75" s="77" t="s">
        <v>365</v>
      </c>
    </row>
    <row r="76" spans="1:7" ht="21" customHeight="1">
      <c r="A76" s="187">
        <v>73</v>
      </c>
      <c r="B76" s="185" t="s">
        <v>366</v>
      </c>
      <c r="C76" s="185" t="s">
        <v>11</v>
      </c>
      <c r="D76" s="86" t="s">
        <v>8</v>
      </c>
      <c r="E76" s="186">
        <v>266000000</v>
      </c>
      <c r="F76" s="185" t="s">
        <v>574</v>
      </c>
      <c r="G76" s="77" t="s">
        <v>367</v>
      </c>
    </row>
    <row r="77" spans="1:7" ht="21" customHeight="1">
      <c r="A77" s="187">
        <v>74</v>
      </c>
      <c r="B77" s="185" t="s">
        <v>366</v>
      </c>
      <c r="C77" s="185" t="s">
        <v>11</v>
      </c>
      <c r="D77" s="86" t="s">
        <v>9</v>
      </c>
      <c r="E77" s="186">
        <v>57000000</v>
      </c>
      <c r="F77" s="185" t="s">
        <v>574</v>
      </c>
      <c r="G77" s="77" t="s">
        <v>367</v>
      </c>
    </row>
    <row r="78" spans="1:7" ht="21" customHeight="1">
      <c r="A78" s="187">
        <v>75</v>
      </c>
      <c r="B78" s="185" t="s">
        <v>366</v>
      </c>
      <c r="C78" s="185" t="s">
        <v>11</v>
      </c>
      <c r="D78" s="86" t="s">
        <v>10</v>
      </c>
      <c r="E78" s="186">
        <v>57000000</v>
      </c>
      <c r="F78" s="185" t="s">
        <v>574</v>
      </c>
      <c r="G78" s="77" t="s">
        <v>367</v>
      </c>
    </row>
    <row r="79" spans="1:7" ht="21" customHeight="1">
      <c r="A79" s="187">
        <v>76</v>
      </c>
      <c r="B79" s="185" t="s">
        <v>368</v>
      </c>
      <c r="C79" s="185" t="s">
        <v>11</v>
      </c>
      <c r="D79" s="86" t="s">
        <v>8</v>
      </c>
      <c r="E79" s="186">
        <v>11343000</v>
      </c>
      <c r="F79" s="185" t="s">
        <v>574</v>
      </c>
      <c r="G79" s="77" t="s">
        <v>369</v>
      </c>
    </row>
    <row r="80" spans="1:7" ht="21" customHeight="1">
      <c r="A80" s="187">
        <v>77</v>
      </c>
      <c r="B80" s="185" t="s">
        <v>368</v>
      </c>
      <c r="C80" s="185" t="s">
        <v>11</v>
      </c>
      <c r="D80" s="86" t="s">
        <v>9</v>
      </c>
      <c r="E80" s="186">
        <v>7940000</v>
      </c>
      <c r="F80" s="185" t="s">
        <v>574</v>
      </c>
      <c r="G80" s="77" t="s">
        <v>369</v>
      </c>
    </row>
    <row r="81" spans="1:7" ht="21" customHeight="1">
      <c r="A81" s="187">
        <v>78</v>
      </c>
      <c r="B81" s="185" t="s">
        <v>368</v>
      </c>
      <c r="C81" s="185" t="s">
        <v>11</v>
      </c>
      <c r="D81" s="86" t="s">
        <v>10</v>
      </c>
      <c r="E81" s="186">
        <v>3403000</v>
      </c>
      <c r="F81" s="185" t="s">
        <v>574</v>
      </c>
      <c r="G81" s="77" t="s">
        <v>369</v>
      </c>
    </row>
    <row r="82" spans="1:7" ht="21" customHeight="1">
      <c r="A82" s="187">
        <v>79</v>
      </c>
      <c r="B82" s="185" t="s">
        <v>370</v>
      </c>
      <c r="C82" s="185" t="s">
        <v>11</v>
      </c>
      <c r="D82" s="86" t="s">
        <v>8</v>
      </c>
      <c r="E82" s="186">
        <v>224000000</v>
      </c>
      <c r="F82" s="185" t="s">
        <v>574</v>
      </c>
      <c r="G82" s="77" t="s">
        <v>371</v>
      </c>
    </row>
    <row r="83" spans="1:7" ht="21" customHeight="1">
      <c r="A83" s="187">
        <v>80</v>
      </c>
      <c r="B83" s="185" t="s">
        <v>370</v>
      </c>
      <c r="C83" s="185" t="s">
        <v>11</v>
      </c>
      <c r="D83" s="86" t="s">
        <v>9</v>
      </c>
      <c r="E83" s="186">
        <v>48000000</v>
      </c>
      <c r="F83" s="185" t="s">
        <v>574</v>
      </c>
      <c r="G83" s="77" t="s">
        <v>371</v>
      </c>
    </row>
    <row r="84" spans="1:7" ht="21" customHeight="1">
      <c r="A84" s="187">
        <v>81</v>
      </c>
      <c r="B84" s="185" t="s">
        <v>370</v>
      </c>
      <c r="C84" s="185" t="s">
        <v>11</v>
      </c>
      <c r="D84" s="86" t="s">
        <v>10</v>
      </c>
      <c r="E84" s="186">
        <v>48000000</v>
      </c>
      <c r="F84" s="185" t="s">
        <v>574</v>
      </c>
      <c r="G84" s="77" t="s">
        <v>371</v>
      </c>
    </row>
    <row r="85" spans="1:7" ht="21" customHeight="1">
      <c r="A85" s="187">
        <v>82</v>
      </c>
      <c r="B85" s="185" t="s">
        <v>372</v>
      </c>
      <c r="C85" s="185" t="s">
        <v>11</v>
      </c>
      <c r="D85" s="86" t="s">
        <v>9</v>
      </c>
      <c r="E85" s="186">
        <v>9502000</v>
      </c>
      <c r="F85" s="185" t="s">
        <v>574</v>
      </c>
      <c r="G85" s="77" t="s">
        <v>373</v>
      </c>
    </row>
    <row r="86" spans="1:7" ht="21" customHeight="1">
      <c r="A86" s="187">
        <v>83</v>
      </c>
      <c r="B86" s="185" t="s">
        <v>372</v>
      </c>
      <c r="C86" s="185" t="s">
        <v>11</v>
      </c>
      <c r="D86" s="86" t="s">
        <v>10</v>
      </c>
      <c r="E86" s="186">
        <v>90498000</v>
      </c>
      <c r="F86" s="185" t="s">
        <v>574</v>
      </c>
      <c r="G86" s="77" t="s">
        <v>373</v>
      </c>
    </row>
    <row r="87" spans="1:7" ht="21" customHeight="1">
      <c r="A87" s="187">
        <v>84</v>
      </c>
      <c r="B87" s="185" t="s">
        <v>573</v>
      </c>
      <c r="C87" s="185" t="s">
        <v>11</v>
      </c>
      <c r="D87" s="86" t="s">
        <v>9</v>
      </c>
      <c r="E87" s="186">
        <v>-3400000</v>
      </c>
      <c r="F87" s="185" t="s">
        <v>574</v>
      </c>
      <c r="G87" s="77" t="s">
        <v>575</v>
      </c>
    </row>
    <row r="88" spans="1:7" ht="21" customHeight="1">
      <c r="A88" s="187">
        <v>85</v>
      </c>
      <c r="B88" s="185" t="s">
        <v>374</v>
      </c>
      <c r="C88" s="185" t="s">
        <v>11</v>
      </c>
      <c r="D88" s="86" t="s">
        <v>8</v>
      </c>
      <c r="E88" s="186">
        <v>210000000</v>
      </c>
      <c r="F88" s="185" t="s">
        <v>574</v>
      </c>
      <c r="G88" s="77" t="s">
        <v>375</v>
      </c>
    </row>
    <row r="89" spans="1:7" ht="21" customHeight="1">
      <c r="A89" s="187">
        <v>86</v>
      </c>
      <c r="B89" s="185" t="s">
        <v>374</v>
      </c>
      <c r="C89" s="185" t="s">
        <v>11</v>
      </c>
      <c r="D89" s="86" t="s">
        <v>9</v>
      </c>
      <c r="E89" s="186">
        <v>45000000</v>
      </c>
      <c r="F89" s="185" t="s">
        <v>574</v>
      </c>
      <c r="G89" s="77" t="s">
        <v>375</v>
      </c>
    </row>
    <row r="90" spans="1:7" ht="21" customHeight="1">
      <c r="A90" s="187">
        <v>87</v>
      </c>
      <c r="B90" s="185" t="s">
        <v>374</v>
      </c>
      <c r="C90" s="185" t="s">
        <v>11</v>
      </c>
      <c r="D90" s="86" t="s">
        <v>10</v>
      </c>
      <c r="E90" s="186">
        <v>45000000</v>
      </c>
      <c r="F90" s="185" t="s">
        <v>574</v>
      </c>
      <c r="G90" s="77" t="s">
        <v>375</v>
      </c>
    </row>
    <row r="91" spans="1:7" ht="21" customHeight="1">
      <c r="A91" s="187">
        <v>88</v>
      </c>
      <c r="B91" s="185" t="s">
        <v>376</v>
      </c>
      <c r="C91" s="185" t="s">
        <v>11</v>
      </c>
      <c r="D91" s="86" t="s">
        <v>8</v>
      </c>
      <c r="E91" s="186">
        <v>6180000</v>
      </c>
      <c r="F91" s="185" t="s">
        <v>574</v>
      </c>
      <c r="G91" s="77" t="s">
        <v>377</v>
      </c>
    </row>
    <row r="92" spans="1:7" ht="21" customHeight="1">
      <c r="A92" s="187">
        <v>89</v>
      </c>
      <c r="B92" s="185" t="s">
        <v>376</v>
      </c>
      <c r="C92" s="185" t="s">
        <v>11</v>
      </c>
      <c r="D92" s="86" t="s">
        <v>9</v>
      </c>
      <c r="E92" s="186">
        <v>3969000</v>
      </c>
      <c r="F92" s="185" t="s">
        <v>574</v>
      </c>
      <c r="G92" s="77" t="s">
        <v>377</v>
      </c>
    </row>
    <row r="93" spans="1:7" ht="21" customHeight="1">
      <c r="A93" s="187">
        <v>90</v>
      </c>
      <c r="B93" s="185" t="s">
        <v>376</v>
      </c>
      <c r="C93" s="185" t="s">
        <v>11</v>
      </c>
      <c r="D93" s="86" t="s">
        <v>10</v>
      </c>
      <c r="E93" s="186">
        <v>1700800</v>
      </c>
      <c r="F93" s="185" t="s">
        <v>574</v>
      </c>
      <c r="G93" s="77" t="s">
        <v>377</v>
      </c>
    </row>
    <row r="94" spans="1:7" ht="21" customHeight="1">
      <c r="A94" s="187">
        <v>91</v>
      </c>
      <c r="B94" s="185" t="s">
        <v>378</v>
      </c>
      <c r="C94" s="185" t="s">
        <v>11</v>
      </c>
      <c r="D94" s="86" t="s">
        <v>9</v>
      </c>
      <c r="E94" s="186">
        <v>7700000</v>
      </c>
      <c r="F94" s="185" t="s">
        <v>574</v>
      </c>
      <c r="G94" s="77" t="s">
        <v>379</v>
      </c>
    </row>
    <row r="95" spans="1:7" ht="21" customHeight="1">
      <c r="A95" s="187">
        <v>92</v>
      </c>
      <c r="B95" s="185" t="s">
        <v>378</v>
      </c>
      <c r="C95" s="185" t="s">
        <v>11</v>
      </c>
      <c r="D95" s="86" t="s">
        <v>9</v>
      </c>
      <c r="E95" s="186">
        <v>150000</v>
      </c>
      <c r="F95" s="185" t="s">
        <v>574</v>
      </c>
      <c r="G95" s="77" t="s">
        <v>380</v>
      </c>
    </row>
    <row r="96" spans="1:7" ht="21" customHeight="1">
      <c r="A96" s="187">
        <v>93</v>
      </c>
      <c r="B96" s="185" t="s">
        <v>378</v>
      </c>
      <c r="C96" s="185" t="s">
        <v>11</v>
      </c>
      <c r="D96" s="86" t="s">
        <v>9</v>
      </c>
      <c r="E96" s="186">
        <v>5984000</v>
      </c>
      <c r="F96" s="185" t="s">
        <v>574</v>
      </c>
      <c r="G96" s="77" t="s">
        <v>381</v>
      </c>
    </row>
    <row r="97" spans="1:7" ht="21" customHeight="1">
      <c r="A97" s="187">
        <v>94</v>
      </c>
      <c r="B97" s="185" t="s">
        <v>378</v>
      </c>
      <c r="C97" s="185" t="s">
        <v>11</v>
      </c>
      <c r="D97" s="86" t="s">
        <v>10</v>
      </c>
      <c r="E97" s="186">
        <v>13963000</v>
      </c>
      <c r="F97" s="185" t="s">
        <v>574</v>
      </c>
      <c r="G97" s="77" t="s">
        <v>381</v>
      </c>
    </row>
    <row r="98" spans="1:7" ht="21" customHeight="1">
      <c r="A98" s="187">
        <v>95</v>
      </c>
      <c r="B98" s="185" t="s">
        <v>378</v>
      </c>
      <c r="C98" s="185" t="s">
        <v>11</v>
      </c>
      <c r="D98" s="86" t="s">
        <v>10</v>
      </c>
      <c r="E98" s="186">
        <v>350000</v>
      </c>
      <c r="F98" s="185" t="s">
        <v>574</v>
      </c>
      <c r="G98" s="77" t="s">
        <v>380</v>
      </c>
    </row>
    <row r="99" spans="1:7" ht="21" customHeight="1">
      <c r="A99" s="187">
        <v>96</v>
      </c>
      <c r="B99" s="185" t="s">
        <v>382</v>
      </c>
      <c r="C99" s="185" t="s">
        <v>11</v>
      </c>
      <c r="D99" s="86" t="s">
        <v>8</v>
      </c>
      <c r="E99" s="186">
        <v>490000000</v>
      </c>
      <c r="F99" s="185" t="s">
        <v>574</v>
      </c>
      <c r="G99" s="77" t="s">
        <v>383</v>
      </c>
    </row>
    <row r="100" spans="1:7" ht="21" customHeight="1">
      <c r="A100" s="187">
        <v>97</v>
      </c>
      <c r="B100" s="185" t="s">
        <v>382</v>
      </c>
      <c r="C100" s="185" t="s">
        <v>11</v>
      </c>
      <c r="D100" s="86" t="s">
        <v>8</v>
      </c>
      <c r="E100" s="186">
        <v>210000000</v>
      </c>
      <c r="F100" s="185" t="s">
        <v>574</v>
      </c>
      <c r="G100" s="77" t="s">
        <v>384</v>
      </c>
    </row>
    <row r="101" spans="1:7" ht="21" customHeight="1">
      <c r="A101" s="187">
        <v>98</v>
      </c>
      <c r="B101" s="185" t="s">
        <v>382</v>
      </c>
      <c r="C101" s="185" t="s">
        <v>11</v>
      </c>
      <c r="D101" s="86" t="s">
        <v>9</v>
      </c>
      <c r="E101" s="186">
        <v>105000000</v>
      </c>
      <c r="F101" s="185" t="s">
        <v>574</v>
      </c>
      <c r="G101" s="77" t="s">
        <v>383</v>
      </c>
    </row>
    <row r="102" spans="1:7" ht="21" customHeight="1">
      <c r="A102" s="187">
        <v>99</v>
      </c>
      <c r="B102" s="185" t="s">
        <v>382</v>
      </c>
      <c r="C102" s="185" t="s">
        <v>11</v>
      </c>
      <c r="D102" s="86" t="s">
        <v>9</v>
      </c>
      <c r="E102" s="186">
        <v>45000000</v>
      </c>
      <c r="F102" s="185" t="s">
        <v>574</v>
      </c>
      <c r="G102" s="77" t="s">
        <v>384</v>
      </c>
    </row>
    <row r="103" spans="1:7" ht="21" customHeight="1">
      <c r="A103" s="187">
        <v>100</v>
      </c>
      <c r="B103" s="185" t="s">
        <v>382</v>
      </c>
      <c r="C103" s="185" t="s">
        <v>11</v>
      </c>
      <c r="D103" s="86" t="s">
        <v>10</v>
      </c>
      <c r="E103" s="186">
        <v>105000000</v>
      </c>
      <c r="F103" s="185" t="s">
        <v>574</v>
      </c>
      <c r="G103" s="77" t="s">
        <v>383</v>
      </c>
    </row>
    <row r="104" spans="1:7" ht="21" customHeight="1">
      <c r="A104" s="187">
        <v>101</v>
      </c>
      <c r="B104" s="185" t="s">
        <v>382</v>
      </c>
      <c r="C104" s="185" t="s">
        <v>11</v>
      </c>
      <c r="D104" s="86" t="s">
        <v>10</v>
      </c>
      <c r="E104" s="186">
        <v>45000000</v>
      </c>
      <c r="F104" s="185" t="s">
        <v>574</v>
      </c>
      <c r="G104" s="77" t="s">
        <v>384</v>
      </c>
    </row>
    <row r="105" spans="1:7" s="14" customFormat="1">
      <c r="A105" s="318" t="s">
        <v>145</v>
      </c>
      <c r="B105" s="319"/>
      <c r="C105" s="319"/>
      <c r="D105" s="320"/>
      <c r="E105" s="72">
        <f>SUM(E4:E104)</f>
        <v>7670152850</v>
      </c>
      <c r="F105" s="73"/>
      <c r="G105" s="73"/>
    </row>
  </sheetData>
  <mergeCells count="3">
    <mergeCell ref="A1:G1"/>
    <mergeCell ref="A2:C2"/>
    <mergeCell ref="A105:D105"/>
  </mergeCells>
  <phoneticPr fontId="1" type="noConversion"/>
  <pageMargins left="0.25" right="0.25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F15F-2562-4709-9A0D-F6A2095CA1B6}">
  <sheetPr>
    <pageSetUpPr fitToPage="1"/>
  </sheetPr>
  <dimension ref="A1:O53"/>
  <sheetViews>
    <sheetView view="pageBreakPreview" topLeftCell="A13" zoomScale="60" zoomScaleNormal="100" workbookViewId="0">
      <selection activeCell="Q7" sqref="Q7"/>
    </sheetView>
  </sheetViews>
  <sheetFormatPr defaultRowHeight="16.5"/>
  <cols>
    <col min="1" max="1" width="5.125" style="12" customWidth="1"/>
    <col min="2" max="2" width="11.875" style="12" customWidth="1"/>
    <col min="3" max="4" width="9" style="12"/>
    <col min="5" max="8" width="6.375" style="12" customWidth="1"/>
    <col min="9" max="9" width="11.5" style="12" customWidth="1"/>
    <col min="10" max="11" width="12.125" style="12" customWidth="1"/>
    <col min="13" max="13" width="9" style="12"/>
    <col min="14" max="14" width="12.625" customWidth="1"/>
    <col min="15" max="15" width="25.75" customWidth="1"/>
  </cols>
  <sheetData>
    <row r="1" spans="1:15" ht="30" customHeight="1">
      <c r="A1" s="294" t="s">
        <v>462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ht="24.75" customHeight="1">
      <c r="A2" s="182" t="s">
        <v>67</v>
      </c>
      <c r="B2" s="87"/>
      <c r="C2" s="87"/>
      <c r="D2" s="88"/>
      <c r="E2" s="89"/>
      <c r="F2" s="90"/>
      <c r="G2" s="91"/>
      <c r="H2" s="91"/>
      <c r="I2" s="91"/>
      <c r="J2" s="91"/>
      <c r="K2" s="91"/>
      <c r="L2" s="2"/>
      <c r="M2" s="91"/>
      <c r="O2" s="228" t="s">
        <v>809</v>
      </c>
    </row>
    <row r="3" spans="1:15" s="27" customFormat="1" ht="26.25" customHeight="1">
      <c r="A3" s="92" t="s">
        <v>147</v>
      </c>
      <c r="B3" s="92" t="s">
        <v>166</v>
      </c>
      <c r="C3" s="92" t="s">
        <v>167</v>
      </c>
      <c r="D3" s="92" t="s">
        <v>168</v>
      </c>
      <c r="E3" s="92" t="s">
        <v>169</v>
      </c>
      <c r="F3" s="92" t="s">
        <v>170</v>
      </c>
      <c r="G3" s="92" t="s">
        <v>171</v>
      </c>
      <c r="H3" s="92" t="s">
        <v>172</v>
      </c>
      <c r="I3" s="92" t="s">
        <v>173</v>
      </c>
      <c r="J3" s="92" t="s">
        <v>151</v>
      </c>
      <c r="K3" s="92" t="s">
        <v>174</v>
      </c>
      <c r="L3" s="92" t="s">
        <v>175</v>
      </c>
      <c r="M3" s="92" t="s">
        <v>176</v>
      </c>
      <c r="N3" s="92" t="s">
        <v>177</v>
      </c>
      <c r="O3" s="92" t="s">
        <v>178</v>
      </c>
    </row>
    <row r="4" spans="1:15" s="27" customFormat="1" ht="19.5" customHeight="1">
      <c r="A4" s="93">
        <v>1</v>
      </c>
      <c r="B4" s="67" t="s">
        <v>456</v>
      </c>
      <c r="C4" s="67" t="s">
        <v>451</v>
      </c>
      <c r="D4" s="67" t="s">
        <v>455</v>
      </c>
      <c r="E4" s="67"/>
      <c r="F4" s="67"/>
      <c r="G4" s="67" t="s">
        <v>180</v>
      </c>
      <c r="H4" s="67" t="s">
        <v>180</v>
      </c>
      <c r="I4" s="67" t="s">
        <v>195</v>
      </c>
      <c r="J4" s="67" t="s">
        <v>392</v>
      </c>
      <c r="K4" s="67" t="s">
        <v>392</v>
      </c>
      <c r="L4" s="94">
        <v>180</v>
      </c>
      <c r="M4" s="67" t="s">
        <v>393</v>
      </c>
      <c r="N4" s="95">
        <v>248400</v>
      </c>
      <c r="O4" s="96"/>
    </row>
    <row r="5" spans="1:15" s="27" customFormat="1" ht="19.5" customHeight="1">
      <c r="A5" s="93">
        <v>2</v>
      </c>
      <c r="B5" s="67" t="s">
        <v>456</v>
      </c>
      <c r="C5" s="67" t="s">
        <v>451</v>
      </c>
      <c r="D5" s="67" t="s">
        <v>455</v>
      </c>
      <c r="E5" s="67"/>
      <c r="F5" s="67"/>
      <c r="G5" s="67" t="s">
        <v>180</v>
      </c>
      <c r="H5" s="67" t="s">
        <v>180</v>
      </c>
      <c r="I5" s="67" t="s">
        <v>195</v>
      </c>
      <c r="J5" s="67" t="s">
        <v>394</v>
      </c>
      <c r="K5" s="67" t="s">
        <v>394</v>
      </c>
      <c r="L5" s="94">
        <v>135</v>
      </c>
      <c r="M5" s="67" t="s">
        <v>393</v>
      </c>
      <c r="N5" s="95">
        <v>945000</v>
      </c>
      <c r="O5" s="96"/>
    </row>
    <row r="6" spans="1:15" s="27" customFormat="1" ht="19.5" customHeight="1">
      <c r="A6" s="93">
        <v>3</v>
      </c>
      <c r="B6" s="67" t="s">
        <v>456</v>
      </c>
      <c r="C6" s="67" t="s">
        <v>451</v>
      </c>
      <c r="D6" s="67" t="s">
        <v>455</v>
      </c>
      <c r="E6" s="67"/>
      <c r="F6" s="67"/>
      <c r="G6" s="67" t="s">
        <v>180</v>
      </c>
      <c r="H6" s="67" t="s">
        <v>180</v>
      </c>
      <c r="I6" s="67" t="s">
        <v>195</v>
      </c>
      <c r="J6" s="67" t="s">
        <v>395</v>
      </c>
      <c r="K6" s="67" t="s">
        <v>395</v>
      </c>
      <c r="L6" s="94">
        <v>54</v>
      </c>
      <c r="M6" s="67" t="s">
        <v>393</v>
      </c>
      <c r="N6" s="95">
        <v>923400</v>
      </c>
      <c r="O6" s="96"/>
    </row>
    <row r="7" spans="1:15" s="27" customFormat="1" ht="19.5" customHeight="1">
      <c r="A7" s="93">
        <v>4</v>
      </c>
      <c r="B7" s="67" t="s">
        <v>456</v>
      </c>
      <c r="C7" s="67" t="s">
        <v>451</v>
      </c>
      <c r="D7" s="67" t="s">
        <v>455</v>
      </c>
      <c r="E7" s="67"/>
      <c r="F7" s="67"/>
      <c r="G7" s="67" t="s">
        <v>180</v>
      </c>
      <c r="H7" s="67" t="s">
        <v>180</v>
      </c>
      <c r="I7" s="67" t="s">
        <v>195</v>
      </c>
      <c r="J7" s="67" t="s">
        <v>396</v>
      </c>
      <c r="K7" s="67" t="s">
        <v>396</v>
      </c>
      <c r="L7" s="94">
        <v>36</v>
      </c>
      <c r="M7" s="67" t="s">
        <v>393</v>
      </c>
      <c r="N7" s="95">
        <v>285480</v>
      </c>
      <c r="O7" s="96"/>
    </row>
    <row r="8" spans="1:15" ht="19.5" customHeight="1">
      <c r="A8" s="93">
        <v>5</v>
      </c>
      <c r="B8" s="67" t="s">
        <v>456</v>
      </c>
      <c r="C8" s="67" t="s">
        <v>451</v>
      </c>
      <c r="D8" s="67" t="s">
        <v>455</v>
      </c>
      <c r="E8" s="67"/>
      <c r="F8" s="67"/>
      <c r="G8" s="67" t="s">
        <v>180</v>
      </c>
      <c r="H8" s="67" t="s">
        <v>180</v>
      </c>
      <c r="I8" s="67" t="s">
        <v>195</v>
      </c>
      <c r="J8" s="67" t="s">
        <v>397</v>
      </c>
      <c r="K8" s="67" t="s">
        <v>397</v>
      </c>
      <c r="L8" s="94">
        <v>12</v>
      </c>
      <c r="M8" s="67" t="s">
        <v>393</v>
      </c>
      <c r="N8" s="95">
        <v>66000</v>
      </c>
      <c r="O8" s="96"/>
    </row>
    <row r="9" spans="1:15" ht="19.5" customHeight="1">
      <c r="A9" s="93">
        <v>6</v>
      </c>
      <c r="B9" s="67" t="s">
        <v>456</v>
      </c>
      <c r="C9" s="67" t="s">
        <v>451</v>
      </c>
      <c r="D9" s="67" t="s">
        <v>455</v>
      </c>
      <c r="E9" s="67"/>
      <c r="F9" s="67"/>
      <c r="G9" s="67" t="s">
        <v>180</v>
      </c>
      <c r="H9" s="67" t="s">
        <v>180</v>
      </c>
      <c r="I9" s="67" t="s">
        <v>195</v>
      </c>
      <c r="J9" s="67" t="s">
        <v>398</v>
      </c>
      <c r="K9" s="67" t="s">
        <v>398</v>
      </c>
      <c r="L9" s="94">
        <v>24</v>
      </c>
      <c r="M9" s="67" t="s">
        <v>393</v>
      </c>
      <c r="N9" s="95">
        <v>367200</v>
      </c>
      <c r="O9" s="96"/>
    </row>
    <row r="10" spans="1:15" ht="19.5" customHeight="1">
      <c r="A10" s="93">
        <v>7</v>
      </c>
      <c r="B10" s="67" t="s">
        <v>456</v>
      </c>
      <c r="C10" s="67" t="s">
        <v>451</v>
      </c>
      <c r="D10" s="67" t="s">
        <v>455</v>
      </c>
      <c r="E10" s="67"/>
      <c r="F10" s="67"/>
      <c r="G10" s="67" t="s">
        <v>180</v>
      </c>
      <c r="H10" s="67" t="s">
        <v>180</v>
      </c>
      <c r="I10" s="67" t="s">
        <v>195</v>
      </c>
      <c r="J10" s="67" t="s">
        <v>399</v>
      </c>
      <c r="K10" s="67" t="s">
        <v>399</v>
      </c>
      <c r="L10" s="94">
        <v>24</v>
      </c>
      <c r="M10" s="67" t="s">
        <v>393</v>
      </c>
      <c r="N10" s="95">
        <v>144000</v>
      </c>
      <c r="O10" s="96"/>
    </row>
    <row r="11" spans="1:15" ht="19.5" customHeight="1">
      <c r="A11" s="93">
        <v>8</v>
      </c>
      <c r="B11" s="67" t="s">
        <v>456</v>
      </c>
      <c r="C11" s="67" t="s">
        <v>451</v>
      </c>
      <c r="D11" s="67" t="s">
        <v>455</v>
      </c>
      <c r="E11" s="67"/>
      <c r="F11" s="67"/>
      <c r="G11" s="67" t="s">
        <v>180</v>
      </c>
      <c r="H11" s="67" t="s">
        <v>180</v>
      </c>
      <c r="I11" s="67" t="s">
        <v>195</v>
      </c>
      <c r="J11" s="67" t="s">
        <v>400</v>
      </c>
      <c r="K11" s="67" t="s">
        <v>400</v>
      </c>
      <c r="L11" s="94">
        <v>18</v>
      </c>
      <c r="M11" s="67" t="s">
        <v>393</v>
      </c>
      <c r="N11" s="95">
        <v>54000</v>
      </c>
      <c r="O11" s="96"/>
    </row>
    <row r="12" spans="1:15" ht="19.5" customHeight="1">
      <c r="A12" s="93">
        <v>9</v>
      </c>
      <c r="B12" s="67" t="s">
        <v>456</v>
      </c>
      <c r="C12" s="67" t="s">
        <v>451</v>
      </c>
      <c r="D12" s="67" t="s">
        <v>455</v>
      </c>
      <c r="E12" s="67"/>
      <c r="F12" s="67"/>
      <c r="G12" s="67" t="s">
        <v>180</v>
      </c>
      <c r="H12" s="67" t="s">
        <v>180</v>
      </c>
      <c r="I12" s="67" t="s">
        <v>195</v>
      </c>
      <c r="J12" s="67" t="s">
        <v>401</v>
      </c>
      <c r="K12" s="67" t="s">
        <v>401</v>
      </c>
      <c r="L12" s="94">
        <v>12</v>
      </c>
      <c r="M12" s="67" t="s">
        <v>393</v>
      </c>
      <c r="N12" s="95">
        <v>87120</v>
      </c>
      <c r="O12" s="96"/>
    </row>
    <row r="13" spans="1:15" ht="19.5" customHeight="1">
      <c r="A13" s="93">
        <v>10</v>
      </c>
      <c r="B13" s="67" t="s">
        <v>457</v>
      </c>
      <c r="C13" s="67" t="s">
        <v>452</v>
      </c>
      <c r="D13" s="67" t="s">
        <v>179</v>
      </c>
      <c r="E13" s="67"/>
      <c r="F13" s="67"/>
      <c r="G13" s="67" t="s">
        <v>180</v>
      </c>
      <c r="H13" s="67" t="s">
        <v>180</v>
      </c>
      <c r="I13" s="67" t="s">
        <v>195</v>
      </c>
      <c r="J13" s="67" t="s">
        <v>402</v>
      </c>
      <c r="K13" s="67" t="s">
        <v>403</v>
      </c>
      <c r="L13" s="94">
        <v>100</v>
      </c>
      <c r="M13" s="67" t="s">
        <v>393</v>
      </c>
      <c r="N13" s="95">
        <v>1000000</v>
      </c>
      <c r="O13" s="67" t="s">
        <v>460</v>
      </c>
    </row>
    <row r="14" spans="1:15" ht="19.5" customHeight="1">
      <c r="A14" s="93">
        <v>11</v>
      </c>
      <c r="B14" s="67" t="s">
        <v>458</v>
      </c>
      <c r="C14" s="67" t="s">
        <v>453</v>
      </c>
      <c r="D14" s="67" t="s">
        <v>179</v>
      </c>
      <c r="E14" s="67"/>
      <c r="F14" s="67"/>
      <c r="G14" s="67" t="s">
        <v>180</v>
      </c>
      <c r="H14" s="67" t="s">
        <v>180</v>
      </c>
      <c r="I14" s="67" t="s">
        <v>195</v>
      </c>
      <c r="J14" s="67" t="s">
        <v>404</v>
      </c>
      <c r="K14" s="67" t="s">
        <v>404</v>
      </c>
      <c r="L14" s="94">
        <v>10</v>
      </c>
      <c r="M14" s="67" t="s">
        <v>181</v>
      </c>
      <c r="N14" s="95">
        <v>1045000</v>
      </c>
      <c r="O14" s="67" t="s">
        <v>461</v>
      </c>
    </row>
    <row r="15" spans="1:15" ht="19.5" customHeight="1">
      <c r="A15" s="93">
        <v>12</v>
      </c>
      <c r="B15" s="67" t="s">
        <v>458</v>
      </c>
      <c r="C15" s="67" t="s">
        <v>453</v>
      </c>
      <c r="D15" s="67" t="s">
        <v>179</v>
      </c>
      <c r="E15" s="67"/>
      <c r="F15" s="67"/>
      <c r="G15" s="67" t="s">
        <v>180</v>
      </c>
      <c r="H15" s="67" t="s">
        <v>180</v>
      </c>
      <c r="I15" s="67" t="s">
        <v>195</v>
      </c>
      <c r="J15" s="67" t="s">
        <v>405</v>
      </c>
      <c r="K15" s="67" t="s">
        <v>405</v>
      </c>
      <c r="L15" s="94">
        <v>5</v>
      </c>
      <c r="M15" s="67" t="s">
        <v>181</v>
      </c>
      <c r="N15" s="95">
        <v>254100</v>
      </c>
      <c r="O15" s="67" t="s">
        <v>461</v>
      </c>
    </row>
    <row r="16" spans="1:15" ht="19.5" customHeight="1">
      <c r="A16" s="93">
        <v>13</v>
      </c>
      <c r="B16" s="67" t="s">
        <v>458</v>
      </c>
      <c r="C16" s="67" t="s">
        <v>453</v>
      </c>
      <c r="D16" s="67" t="s">
        <v>179</v>
      </c>
      <c r="E16" s="67"/>
      <c r="F16" s="67"/>
      <c r="G16" s="67" t="s">
        <v>180</v>
      </c>
      <c r="H16" s="67" t="s">
        <v>180</v>
      </c>
      <c r="I16" s="67" t="s">
        <v>195</v>
      </c>
      <c r="J16" s="67" t="s">
        <v>406</v>
      </c>
      <c r="K16" s="67" t="s">
        <v>406</v>
      </c>
      <c r="L16" s="94">
        <v>1</v>
      </c>
      <c r="M16" s="67" t="s">
        <v>181</v>
      </c>
      <c r="N16" s="95">
        <v>38500</v>
      </c>
      <c r="O16" s="67" t="s">
        <v>461</v>
      </c>
    </row>
    <row r="17" spans="1:15" ht="19.5" customHeight="1">
      <c r="A17" s="93">
        <v>14</v>
      </c>
      <c r="B17" s="67" t="s">
        <v>458</v>
      </c>
      <c r="C17" s="67" t="s">
        <v>453</v>
      </c>
      <c r="D17" s="67" t="s">
        <v>179</v>
      </c>
      <c r="E17" s="67"/>
      <c r="F17" s="67"/>
      <c r="G17" s="67" t="s">
        <v>180</v>
      </c>
      <c r="H17" s="67" t="s">
        <v>180</v>
      </c>
      <c r="I17" s="67" t="s">
        <v>195</v>
      </c>
      <c r="J17" s="67" t="s">
        <v>407</v>
      </c>
      <c r="K17" s="67" t="s">
        <v>407</v>
      </c>
      <c r="L17" s="94">
        <v>7</v>
      </c>
      <c r="M17" s="67" t="s">
        <v>181</v>
      </c>
      <c r="N17" s="95">
        <v>1313400</v>
      </c>
      <c r="O17" s="67" t="s">
        <v>461</v>
      </c>
    </row>
    <row r="18" spans="1:15" ht="19.5" customHeight="1">
      <c r="A18" s="93">
        <v>15</v>
      </c>
      <c r="B18" s="67" t="s">
        <v>458</v>
      </c>
      <c r="C18" s="67" t="s">
        <v>453</v>
      </c>
      <c r="D18" s="67" t="s">
        <v>179</v>
      </c>
      <c r="E18" s="67"/>
      <c r="F18" s="67"/>
      <c r="G18" s="67" t="s">
        <v>180</v>
      </c>
      <c r="H18" s="67" t="s">
        <v>180</v>
      </c>
      <c r="I18" s="67" t="s">
        <v>195</v>
      </c>
      <c r="J18" s="67" t="s">
        <v>408</v>
      </c>
      <c r="K18" s="67" t="s">
        <v>408</v>
      </c>
      <c r="L18" s="94">
        <v>3</v>
      </c>
      <c r="M18" s="67" t="s">
        <v>181</v>
      </c>
      <c r="N18" s="95">
        <v>527200</v>
      </c>
      <c r="O18" s="67" t="s">
        <v>461</v>
      </c>
    </row>
    <row r="19" spans="1:15" ht="19.5" customHeight="1">
      <c r="A19" s="93">
        <v>16</v>
      </c>
      <c r="B19" s="67" t="s">
        <v>458</v>
      </c>
      <c r="C19" s="67" t="s">
        <v>453</v>
      </c>
      <c r="D19" s="67" t="s">
        <v>179</v>
      </c>
      <c r="E19" s="67"/>
      <c r="F19" s="67"/>
      <c r="G19" s="67" t="s">
        <v>180</v>
      </c>
      <c r="H19" s="67" t="s">
        <v>180</v>
      </c>
      <c r="I19" s="67" t="s">
        <v>195</v>
      </c>
      <c r="J19" s="67" t="s">
        <v>409</v>
      </c>
      <c r="K19" s="67" t="s">
        <v>410</v>
      </c>
      <c r="L19" s="94">
        <v>11</v>
      </c>
      <c r="M19" s="67" t="s">
        <v>181</v>
      </c>
      <c r="N19" s="95">
        <v>1196800</v>
      </c>
      <c r="O19" s="67" t="s">
        <v>461</v>
      </c>
    </row>
    <row r="20" spans="1:15" ht="19.5" customHeight="1">
      <c r="A20" s="93">
        <v>17</v>
      </c>
      <c r="B20" s="67" t="s">
        <v>458</v>
      </c>
      <c r="C20" s="67" t="s">
        <v>454</v>
      </c>
      <c r="D20" s="67" t="s">
        <v>179</v>
      </c>
      <c r="E20" s="67"/>
      <c r="F20" s="67"/>
      <c r="G20" s="67" t="s">
        <v>180</v>
      </c>
      <c r="H20" s="67" t="s">
        <v>180</v>
      </c>
      <c r="I20" s="67" t="s">
        <v>195</v>
      </c>
      <c r="J20" s="67" t="s">
        <v>411</v>
      </c>
      <c r="K20" s="67" t="s">
        <v>411</v>
      </c>
      <c r="L20" s="94">
        <v>1</v>
      </c>
      <c r="M20" s="67" t="s">
        <v>181</v>
      </c>
      <c r="N20" s="95">
        <v>447000</v>
      </c>
      <c r="O20" s="67" t="s">
        <v>461</v>
      </c>
    </row>
    <row r="21" spans="1:15" ht="19.5" customHeight="1">
      <c r="A21" s="93">
        <v>18</v>
      </c>
      <c r="B21" s="67" t="s">
        <v>458</v>
      </c>
      <c r="C21" s="67" t="s">
        <v>454</v>
      </c>
      <c r="D21" s="67" t="s">
        <v>179</v>
      </c>
      <c r="E21" s="67"/>
      <c r="F21" s="67"/>
      <c r="G21" s="67" t="s">
        <v>180</v>
      </c>
      <c r="H21" s="67" t="s">
        <v>180</v>
      </c>
      <c r="I21" s="67" t="s">
        <v>195</v>
      </c>
      <c r="J21" s="67" t="s">
        <v>412</v>
      </c>
      <c r="K21" s="67" t="s">
        <v>412</v>
      </c>
      <c r="L21" s="94">
        <v>2</v>
      </c>
      <c r="M21" s="67" t="s">
        <v>181</v>
      </c>
      <c r="N21" s="95">
        <v>178000</v>
      </c>
      <c r="O21" s="67" t="s">
        <v>461</v>
      </c>
    </row>
    <row r="22" spans="1:15" ht="19.5" customHeight="1">
      <c r="A22" s="93">
        <v>19</v>
      </c>
      <c r="B22" s="67" t="s">
        <v>337</v>
      </c>
      <c r="C22" s="67" t="s">
        <v>451</v>
      </c>
      <c r="D22" s="67" t="s">
        <v>455</v>
      </c>
      <c r="E22" s="67"/>
      <c r="F22" s="67"/>
      <c r="G22" s="67" t="s">
        <v>180</v>
      </c>
      <c r="H22" s="67" t="s">
        <v>180</v>
      </c>
      <c r="I22" s="67" t="s">
        <v>195</v>
      </c>
      <c r="J22" s="67" t="s">
        <v>413</v>
      </c>
      <c r="K22" s="67" t="s">
        <v>413</v>
      </c>
      <c r="L22" s="94">
        <v>4</v>
      </c>
      <c r="M22" s="67" t="s">
        <v>393</v>
      </c>
      <c r="N22" s="95">
        <v>23160</v>
      </c>
      <c r="O22" s="96"/>
    </row>
    <row r="23" spans="1:15" ht="19.5" customHeight="1">
      <c r="A23" s="93">
        <v>20</v>
      </c>
      <c r="B23" s="67" t="s">
        <v>337</v>
      </c>
      <c r="C23" s="67" t="s">
        <v>451</v>
      </c>
      <c r="D23" s="67" t="s">
        <v>455</v>
      </c>
      <c r="E23" s="67"/>
      <c r="F23" s="67"/>
      <c r="G23" s="67" t="s">
        <v>180</v>
      </c>
      <c r="H23" s="67" t="s">
        <v>180</v>
      </c>
      <c r="I23" s="67" t="s">
        <v>195</v>
      </c>
      <c r="J23" s="67" t="s">
        <v>414</v>
      </c>
      <c r="K23" s="67" t="s">
        <v>415</v>
      </c>
      <c r="L23" s="94">
        <v>22</v>
      </c>
      <c r="M23" s="67" t="s">
        <v>393</v>
      </c>
      <c r="N23" s="95">
        <v>503800</v>
      </c>
      <c r="O23" s="96"/>
    </row>
    <row r="24" spans="1:15" ht="19.5" customHeight="1">
      <c r="A24" s="93">
        <v>21</v>
      </c>
      <c r="B24" s="67" t="s">
        <v>337</v>
      </c>
      <c r="C24" s="67" t="s">
        <v>451</v>
      </c>
      <c r="D24" s="67" t="s">
        <v>455</v>
      </c>
      <c r="E24" s="67"/>
      <c r="F24" s="67"/>
      <c r="G24" s="67" t="s">
        <v>180</v>
      </c>
      <c r="H24" s="67" t="s">
        <v>180</v>
      </c>
      <c r="I24" s="67" t="s">
        <v>195</v>
      </c>
      <c r="J24" s="67" t="s">
        <v>416</v>
      </c>
      <c r="K24" s="67" t="s">
        <v>416</v>
      </c>
      <c r="L24" s="94">
        <v>44</v>
      </c>
      <c r="M24" s="67" t="s">
        <v>393</v>
      </c>
      <c r="N24" s="95">
        <v>849200</v>
      </c>
      <c r="O24" s="96"/>
    </row>
    <row r="25" spans="1:15" ht="19.5" customHeight="1">
      <c r="A25" s="93">
        <v>22</v>
      </c>
      <c r="B25" s="67" t="s">
        <v>337</v>
      </c>
      <c r="C25" s="67" t="s">
        <v>451</v>
      </c>
      <c r="D25" s="67" t="s">
        <v>455</v>
      </c>
      <c r="E25" s="67"/>
      <c r="F25" s="67"/>
      <c r="G25" s="67" t="s">
        <v>180</v>
      </c>
      <c r="H25" s="67" t="s">
        <v>180</v>
      </c>
      <c r="I25" s="67" t="s">
        <v>195</v>
      </c>
      <c r="J25" s="67" t="s">
        <v>417</v>
      </c>
      <c r="K25" s="67" t="s">
        <v>417</v>
      </c>
      <c r="L25" s="94">
        <v>48</v>
      </c>
      <c r="M25" s="67" t="s">
        <v>393</v>
      </c>
      <c r="N25" s="95">
        <v>811200</v>
      </c>
      <c r="O25" s="96"/>
    </row>
    <row r="26" spans="1:15" ht="19.5" customHeight="1">
      <c r="A26" s="93">
        <v>23</v>
      </c>
      <c r="B26" s="67" t="s">
        <v>337</v>
      </c>
      <c r="C26" s="67" t="s">
        <v>451</v>
      </c>
      <c r="D26" s="67" t="s">
        <v>455</v>
      </c>
      <c r="E26" s="67"/>
      <c r="F26" s="67"/>
      <c r="G26" s="67" t="s">
        <v>180</v>
      </c>
      <c r="H26" s="67" t="s">
        <v>180</v>
      </c>
      <c r="I26" s="67" t="s">
        <v>195</v>
      </c>
      <c r="J26" s="67" t="s">
        <v>418</v>
      </c>
      <c r="K26" s="67" t="s">
        <v>418</v>
      </c>
      <c r="L26" s="94">
        <v>18</v>
      </c>
      <c r="M26" s="67" t="s">
        <v>393</v>
      </c>
      <c r="N26" s="95">
        <v>520200</v>
      </c>
      <c r="O26" s="96"/>
    </row>
    <row r="27" spans="1:15" ht="19.5" customHeight="1">
      <c r="A27" s="93">
        <v>24</v>
      </c>
      <c r="B27" s="67" t="s">
        <v>337</v>
      </c>
      <c r="C27" s="67" t="s">
        <v>451</v>
      </c>
      <c r="D27" s="67" t="s">
        <v>455</v>
      </c>
      <c r="E27" s="67"/>
      <c r="F27" s="67"/>
      <c r="G27" s="67" t="s">
        <v>180</v>
      </c>
      <c r="H27" s="67" t="s">
        <v>180</v>
      </c>
      <c r="I27" s="67" t="s">
        <v>195</v>
      </c>
      <c r="J27" s="67" t="s">
        <v>419</v>
      </c>
      <c r="K27" s="67" t="s">
        <v>419</v>
      </c>
      <c r="L27" s="94">
        <v>4</v>
      </c>
      <c r="M27" s="67" t="s">
        <v>393</v>
      </c>
      <c r="N27" s="95">
        <v>68000</v>
      </c>
      <c r="O27" s="96"/>
    </row>
    <row r="28" spans="1:15" ht="19.5" customHeight="1">
      <c r="A28" s="93">
        <v>25</v>
      </c>
      <c r="B28" s="67" t="s">
        <v>337</v>
      </c>
      <c r="C28" s="67" t="s">
        <v>451</v>
      </c>
      <c r="D28" s="67" t="s">
        <v>455</v>
      </c>
      <c r="E28" s="67"/>
      <c r="F28" s="67"/>
      <c r="G28" s="67" t="s">
        <v>180</v>
      </c>
      <c r="H28" s="67" t="s">
        <v>180</v>
      </c>
      <c r="I28" s="67" t="s">
        <v>195</v>
      </c>
      <c r="J28" s="67" t="s">
        <v>420</v>
      </c>
      <c r="K28" s="67" t="s">
        <v>420</v>
      </c>
      <c r="L28" s="94">
        <v>8</v>
      </c>
      <c r="M28" s="67" t="s">
        <v>393</v>
      </c>
      <c r="N28" s="95">
        <v>79200</v>
      </c>
      <c r="O28" s="96"/>
    </row>
    <row r="29" spans="1:15" ht="19.5" customHeight="1">
      <c r="A29" s="93">
        <v>26</v>
      </c>
      <c r="B29" s="67" t="s">
        <v>459</v>
      </c>
      <c r="C29" s="67" t="s">
        <v>451</v>
      </c>
      <c r="D29" s="67" t="s">
        <v>455</v>
      </c>
      <c r="E29" s="67"/>
      <c r="F29" s="67"/>
      <c r="G29" s="67" t="s">
        <v>180</v>
      </c>
      <c r="H29" s="67" t="s">
        <v>180</v>
      </c>
      <c r="I29" s="67" t="s">
        <v>195</v>
      </c>
      <c r="J29" s="67" t="s">
        <v>421</v>
      </c>
      <c r="K29" s="67" t="s">
        <v>422</v>
      </c>
      <c r="L29" s="94">
        <v>45</v>
      </c>
      <c r="M29" s="67" t="s">
        <v>393</v>
      </c>
      <c r="N29" s="95">
        <v>715500</v>
      </c>
      <c r="O29" s="96"/>
    </row>
    <row r="30" spans="1:15" ht="19.5" customHeight="1">
      <c r="A30" s="93">
        <v>27</v>
      </c>
      <c r="B30" s="67" t="s">
        <v>459</v>
      </c>
      <c r="C30" s="67" t="s">
        <v>451</v>
      </c>
      <c r="D30" s="67" t="s">
        <v>455</v>
      </c>
      <c r="E30" s="67"/>
      <c r="F30" s="67"/>
      <c r="G30" s="67" t="s">
        <v>180</v>
      </c>
      <c r="H30" s="67" t="s">
        <v>180</v>
      </c>
      <c r="I30" s="67" t="s">
        <v>195</v>
      </c>
      <c r="J30" s="67" t="s">
        <v>423</v>
      </c>
      <c r="K30" s="67" t="s">
        <v>423</v>
      </c>
      <c r="L30" s="94">
        <v>20</v>
      </c>
      <c r="M30" s="67" t="s">
        <v>393</v>
      </c>
      <c r="N30" s="95">
        <v>109800</v>
      </c>
      <c r="O30" s="96"/>
    </row>
    <row r="31" spans="1:15" ht="19.5" customHeight="1">
      <c r="A31" s="93">
        <v>28</v>
      </c>
      <c r="B31" s="67" t="s">
        <v>459</v>
      </c>
      <c r="C31" s="67" t="s">
        <v>451</v>
      </c>
      <c r="D31" s="67" t="s">
        <v>455</v>
      </c>
      <c r="E31" s="67"/>
      <c r="F31" s="67"/>
      <c r="G31" s="67" t="s">
        <v>180</v>
      </c>
      <c r="H31" s="67" t="s">
        <v>180</v>
      </c>
      <c r="I31" s="67" t="s">
        <v>195</v>
      </c>
      <c r="J31" s="67" t="s">
        <v>424</v>
      </c>
      <c r="K31" s="67" t="s">
        <v>424</v>
      </c>
      <c r="L31" s="94">
        <v>180</v>
      </c>
      <c r="M31" s="67" t="s">
        <v>393</v>
      </c>
      <c r="N31" s="95">
        <v>3780000</v>
      </c>
      <c r="O31" s="96"/>
    </row>
    <row r="32" spans="1:15" ht="19.5" customHeight="1">
      <c r="A32" s="93">
        <v>29</v>
      </c>
      <c r="B32" s="67" t="s">
        <v>459</v>
      </c>
      <c r="C32" s="67" t="s">
        <v>451</v>
      </c>
      <c r="D32" s="67" t="s">
        <v>455</v>
      </c>
      <c r="E32" s="67"/>
      <c r="F32" s="67"/>
      <c r="G32" s="67" t="s">
        <v>180</v>
      </c>
      <c r="H32" s="67" t="s">
        <v>180</v>
      </c>
      <c r="I32" s="67" t="s">
        <v>195</v>
      </c>
      <c r="J32" s="67" t="s">
        <v>425</v>
      </c>
      <c r="K32" s="67" t="s">
        <v>425</v>
      </c>
      <c r="L32" s="94">
        <v>80</v>
      </c>
      <c r="M32" s="67" t="s">
        <v>393</v>
      </c>
      <c r="N32" s="95">
        <v>440000</v>
      </c>
      <c r="O32" s="96"/>
    </row>
    <row r="33" spans="1:15" ht="19.5" customHeight="1">
      <c r="A33" s="93">
        <v>30</v>
      </c>
      <c r="B33" s="67" t="s">
        <v>459</v>
      </c>
      <c r="C33" s="67" t="s">
        <v>451</v>
      </c>
      <c r="D33" s="67" t="s">
        <v>455</v>
      </c>
      <c r="E33" s="67"/>
      <c r="F33" s="67"/>
      <c r="G33" s="67" t="s">
        <v>180</v>
      </c>
      <c r="H33" s="67" t="s">
        <v>180</v>
      </c>
      <c r="I33" s="67" t="s">
        <v>195</v>
      </c>
      <c r="J33" s="67" t="s">
        <v>426</v>
      </c>
      <c r="K33" s="67" t="s">
        <v>426</v>
      </c>
      <c r="L33" s="94">
        <v>32</v>
      </c>
      <c r="M33" s="67" t="s">
        <v>393</v>
      </c>
      <c r="N33" s="95">
        <v>233600</v>
      </c>
      <c r="O33" s="96"/>
    </row>
    <row r="34" spans="1:15" ht="19.5" customHeight="1">
      <c r="A34" s="93">
        <v>31</v>
      </c>
      <c r="B34" s="67" t="s">
        <v>459</v>
      </c>
      <c r="C34" s="67" t="s">
        <v>451</v>
      </c>
      <c r="D34" s="67" t="s">
        <v>455</v>
      </c>
      <c r="E34" s="67"/>
      <c r="F34" s="67"/>
      <c r="G34" s="67" t="s">
        <v>180</v>
      </c>
      <c r="H34" s="67" t="s">
        <v>180</v>
      </c>
      <c r="I34" s="67" t="s">
        <v>195</v>
      </c>
      <c r="J34" s="67" t="s">
        <v>427</v>
      </c>
      <c r="K34" s="67" t="s">
        <v>427</v>
      </c>
      <c r="L34" s="94">
        <v>24</v>
      </c>
      <c r="M34" s="67" t="s">
        <v>393</v>
      </c>
      <c r="N34" s="95">
        <v>715200</v>
      </c>
      <c r="O34" s="96"/>
    </row>
    <row r="35" spans="1:15" ht="19.5" customHeight="1">
      <c r="A35" s="93">
        <v>32</v>
      </c>
      <c r="B35" s="67" t="s">
        <v>459</v>
      </c>
      <c r="C35" s="67" t="s">
        <v>451</v>
      </c>
      <c r="D35" s="67" t="s">
        <v>455</v>
      </c>
      <c r="E35" s="67"/>
      <c r="F35" s="67"/>
      <c r="G35" s="67" t="s">
        <v>180</v>
      </c>
      <c r="H35" s="67" t="s">
        <v>180</v>
      </c>
      <c r="I35" s="67" t="s">
        <v>195</v>
      </c>
      <c r="J35" s="67" t="s">
        <v>428</v>
      </c>
      <c r="K35" s="67" t="s">
        <v>428</v>
      </c>
      <c r="L35" s="94">
        <v>56</v>
      </c>
      <c r="M35" s="67" t="s">
        <v>393</v>
      </c>
      <c r="N35" s="95">
        <v>1500800</v>
      </c>
      <c r="O35" s="96"/>
    </row>
    <row r="36" spans="1:15" ht="19.5" customHeight="1">
      <c r="A36" s="93">
        <v>33</v>
      </c>
      <c r="B36" s="67" t="s">
        <v>459</v>
      </c>
      <c r="C36" s="67" t="s">
        <v>451</v>
      </c>
      <c r="D36" s="67" t="s">
        <v>455</v>
      </c>
      <c r="E36" s="67"/>
      <c r="F36" s="67"/>
      <c r="G36" s="67" t="s">
        <v>180</v>
      </c>
      <c r="H36" s="67" t="s">
        <v>180</v>
      </c>
      <c r="I36" s="67" t="s">
        <v>195</v>
      </c>
      <c r="J36" s="67" t="s">
        <v>429</v>
      </c>
      <c r="K36" s="67" t="s">
        <v>429</v>
      </c>
      <c r="L36" s="94">
        <v>1</v>
      </c>
      <c r="M36" s="67" t="s">
        <v>393</v>
      </c>
      <c r="N36" s="95">
        <v>140000</v>
      </c>
      <c r="O36" s="96"/>
    </row>
    <row r="37" spans="1:15" ht="19.5" customHeight="1">
      <c r="A37" s="93">
        <v>34</v>
      </c>
      <c r="B37" s="67" t="s">
        <v>459</v>
      </c>
      <c r="C37" s="67" t="s">
        <v>451</v>
      </c>
      <c r="D37" s="67" t="s">
        <v>455</v>
      </c>
      <c r="E37" s="67"/>
      <c r="F37" s="67"/>
      <c r="G37" s="67" t="s">
        <v>180</v>
      </c>
      <c r="H37" s="67" t="s">
        <v>180</v>
      </c>
      <c r="I37" s="67" t="s">
        <v>195</v>
      </c>
      <c r="J37" s="67" t="s">
        <v>430</v>
      </c>
      <c r="K37" s="67" t="s">
        <v>430</v>
      </c>
      <c r="L37" s="94">
        <v>48</v>
      </c>
      <c r="M37" s="67" t="s">
        <v>393</v>
      </c>
      <c r="N37" s="95">
        <v>48000</v>
      </c>
      <c r="O37" s="96"/>
    </row>
    <row r="38" spans="1:15" ht="19.5" customHeight="1">
      <c r="A38" s="93">
        <v>35</v>
      </c>
      <c r="B38" s="67" t="s">
        <v>459</v>
      </c>
      <c r="C38" s="67" t="s">
        <v>451</v>
      </c>
      <c r="D38" s="67" t="s">
        <v>455</v>
      </c>
      <c r="E38" s="67"/>
      <c r="F38" s="67"/>
      <c r="G38" s="67" t="s">
        <v>180</v>
      </c>
      <c r="H38" s="67" t="s">
        <v>180</v>
      </c>
      <c r="I38" s="67" t="s">
        <v>195</v>
      </c>
      <c r="J38" s="67" t="s">
        <v>431</v>
      </c>
      <c r="K38" s="67" t="s">
        <v>431</v>
      </c>
      <c r="L38" s="94">
        <v>20</v>
      </c>
      <c r="M38" s="67" t="s">
        <v>393</v>
      </c>
      <c r="N38" s="95">
        <v>67600</v>
      </c>
      <c r="O38" s="96"/>
    </row>
    <row r="39" spans="1:15" ht="19.5" customHeight="1">
      <c r="A39" s="93">
        <v>36</v>
      </c>
      <c r="B39" s="67" t="s">
        <v>459</v>
      </c>
      <c r="C39" s="67" t="s">
        <v>451</v>
      </c>
      <c r="D39" s="67" t="s">
        <v>455</v>
      </c>
      <c r="E39" s="67"/>
      <c r="F39" s="67"/>
      <c r="G39" s="67" t="s">
        <v>180</v>
      </c>
      <c r="H39" s="67" t="s">
        <v>180</v>
      </c>
      <c r="I39" s="67" t="s">
        <v>195</v>
      </c>
      <c r="J39" s="67" t="s">
        <v>432</v>
      </c>
      <c r="K39" s="67" t="s">
        <v>432</v>
      </c>
      <c r="L39" s="94">
        <v>20</v>
      </c>
      <c r="M39" s="67" t="s">
        <v>393</v>
      </c>
      <c r="N39" s="95">
        <v>143000</v>
      </c>
      <c r="O39" s="96"/>
    </row>
    <row r="40" spans="1:15" ht="19.5" customHeight="1">
      <c r="A40" s="93">
        <v>37</v>
      </c>
      <c r="B40" s="67" t="s">
        <v>459</v>
      </c>
      <c r="C40" s="67" t="s">
        <v>451</v>
      </c>
      <c r="D40" s="67" t="s">
        <v>455</v>
      </c>
      <c r="E40" s="67"/>
      <c r="F40" s="67"/>
      <c r="G40" s="67" t="s">
        <v>180</v>
      </c>
      <c r="H40" s="67" t="s">
        <v>180</v>
      </c>
      <c r="I40" s="67" t="s">
        <v>195</v>
      </c>
      <c r="J40" s="67" t="s">
        <v>433</v>
      </c>
      <c r="K40" s="67" t="s">
        <v>433</v>
      </c>
      <c r="L40" s="94">
        <v>12</v>
      </c>
      <c r="M40" s="67" t="s">
        <v>393</v>
      </c>
      <c r="N40" s="95">
        <v>96000</v>
      </c>
      <c r="O40" s="96"/>
    </row>
    <row r="41" spans="1:15" ht="19.5" customHeight="1">
      <c r="A41" s="93">
        <v>38</v>
      </c>
      <c r="B41" s="67" t="s">
        <v>459</v>
      </c>
      <c r="C41" s="67" t="s">
        <v>451</v>
      </c>
      <c r="D41" s="67" t="s">
        <v>455</v>
      </c>
      <c r="E41" s="67"/>
      <c r="F41" s="67"/>
      <c r="G41" s="67" t="s">
        <v>180</v>
      </c>
      <c r="H41" s="67" t="s">
        <v>180</v>
      </c>
      <c r="I41" s="67" t="s">
        <v>195</v>
      </c>
      <c r="J41" s="67" t="s">
        <v>434</v>
      </c>
      <c r="K41" s="67" t="s">
        <v>434</v>
      </c>
      <c r="L41" s="94">
        <v>30</v>
      </c>
      <c r="M41" s="67" t="s">
        <v>393</v>
      </c>
      <c r="N41" s="95">
        <v>270000</v>
      </c>
      <c r="O41" s="96"/>
    </row>
    <row r="42" spans="1:15" ht="19.5" customHeight="1">
      <c r="A42" s="93">
        <v>39</v>
      </c>
      <c r="B42" s="67" t="s">
        <v>459</v>
      </c>
      <c r="C42" s="67" t="s">
        <v>451</v>
      </c>
      <c r="D42" s="67" t="s">
        <v>455</v>
      </c>
      <c r="E42" s="67"/>
      <c r="F42" s="67"/>
      <c r="G42" s="67" t="s">
        <v>180</v>
      </c>
      <c r="H42" s="67" t="s">
        <v>180</v>
      </c>
      <c r="I42" s="67" t="s">
        <v>195</v>
      </c>
      <c r="J42" s="67" t="s">
        <v>435</v>
      </c>
      <c r="K42" s="67" t="s">
        <v>436</v>
      </c>
      <c r="L42" s="94">
        <v>6</v>
      </c>
      <c r="M42" s="67" t="s">
        <v>393</v>
      </c>
      <c r="N42" s="95">
        <v>41400</v>
      </c>
      <c r="O42" s="96"/>
    </row>
    <row r="43" spans="1:15" ht="19.5" customHeight="1">
      <c r="A43" s="93">
        <v>40</v>
      </c>
      <c r="B43" s="67" t="s">
        <v>459</v>
      </c>
      <c r="C43" s="67" t="s">
        <v>451</v>
      </c>
      <c r="D43" s="67" t="s">
        <v>455</v>
      </c>
      <c r="E43" s="67"/>
      <c r="F43" s="67"/>
      <c r="G43" s="67" t="s">
        <v>180</v>
      </c>
      <c r="H43" s="67" t="s">
        <v>180</v>
      </c>
      <c r="I43" s="67" t="s">
        <v>195</v>
      </c>
      <c r="J43" s="67" t="s">
        <v>437</v>
      </c>
      <c r="K43" s="67" t="s">
        <v>438</v>
      </c>
      <c r="L43" s="94">
        <v>2</v>
      </c>
      <c r="M43" s="67" t="s">
        <v>393</v>
      </c>
      <c r="N43" s="95">
        <v>12560</v>
      </c>
      <c r="O43" s="96"/>
    </row>
    <row r="44" spans="1:15" ht="19.5" customHeight="1">
      <c r="A44" s="93">
        <v>41</v>
      </c>
      <c r="B44" s="67" t="s">
        <v>459</v>
      </c>
      <c r="C44" s="67" t="s">
        <v>451</v>
      </c>
      <c r="D44" s="67" t="s">
        <v>455</v>
      </c>
      <c r="E44" s="67"/>
      <c r="F44" s="67"/>
      <c r="G44" s="67" t="s">
        <v>180</v>
      </c>
      <c r="H44" s="67" t="s">
        <v>180</v>
      </c>
      <c r="I44" s="67" t="s">
        <v>195</v>
      </c>
      <c r="J44" s="67" t="s">
        <v>439</v>
      </c>
      <c r="K44" s="67" t="s">
        <v>440</v>
      </c>
      <c r="L44" s="94">
        <v>6</v>
      </c>
      <c r="M44" s="67" t="s">
        <v>393</v>
      </c>
      <c r="N44" s="95">
        <v>36000</v>
      </c>
      <c r="O44" s="96"/>
    </row>
    <row r="45" spans="1:15" ht="19.5" customHeight="1">
      <c r="A45" s="93">
        <v>42</v>
      </c>
      <c r="B45" s="67" t="s">
        <v>459</v>
      </c>
      <c r="C45" s="67" t="s">
        <v>451</v>
      </c>
      <c r="D45" s="67" t="s">
        <v>455</v>
      </c>
      <c r="E45" s="67"/>
      <c r="F45" s="67"/>
      <c r="G45" s="67" t="s">
        <v>180</v>
      </c>
      <c r="H45" s="67" t="s">
        <v>180</v>
      </c>
      <c r="I45" s="67" t="s">
        <v>195</v>
      </c>
      <c r="J45" s="67" t="s">
        <v>441</v>
      </c>
      <c r="K45" s="67" t="s">
        <v>442</v>
      </c>
      <c r="L45" s="94">
        <v>12</v>
      </c>
      <c r="M45" s="67" t="s">
        <v>393</v>
      </c>
      <c r="N45" s="95">
        <v>42000</v>
      </c>
      <c r="O45" s="96"/>
    </row>
    <row r="46" spans="1:15" ht="19.5" customHeight="1">
      <c r="A46" s="93">
        <v>43</v>
      </c>
      <c r="B46" s="67" t="s">
        <v>459</v>
      </c>
      <c r="C46" s="67" t="s">
        <v>451</v>
      </c>
      <c r="D46" s="67" t="s">
        <v>455</v>
      </c>
      <c r="E46" s="67"/>
      <c r="F46" s="67"/>
      <c r="G46" s="67" t="s">
        <v>180</v>
      </c>
      <c r="H46" s="67" t="s">
        <v>180</v>
      </c>
      <c r="I46" s="67" t="s">
        <v>195</v>
      </c>
      <c r="J46" s="67" t="s">
        <v>443</v>
      </c>
      <c r="K46" s="67" t="s">
        <v>443</v>
      </c>
      <c r="L46" s="94">
        <v>1</v>
      </c>
      <c r="M46" s="67" t="s">
        <v>393</v>
      </c>
      <c r="N46" s="95">
        <v>115000</v>
      </c>
      <c r="O46" s="96"/>
    </row>
    <row r="47" spans="1:15" ht="19.5" customHeight="1">
      <c r="A47" s="93">
        <v>44</v>
      </c>
      <c r="B47" s="67" t="s">
        <v>459</v>
      </c>
      <c r="C47" s="67" t="s">
        <v>451</v>
      </c>
      <c r="D47" s="67" t="s">
        <v>455</v>
      </c>
      <c r="E47" s="67"/>
      <c r="F47" s="67"/>
      <c r="G47" s="67" t="s">
        <v>180</v>
      </c>
      <c r="H47" s="67" t="s">
        <v>180</v>
      </c>
      <c r="I47" s="67" t="s">
        <v>195</v>
      </c>
      <c r="J47" s="67" t="s">
        <v>444</v>
      </c>
      <c r="K47" s="67" t="s">
        <v>444</v>
      </c>
      <c r="L47" s="94">
        <v>8</v>
      </c>
      <c r="M47" s="67" t="s">
        <v>393</v>
      </c>
      <c r="N47" s="95">
        <v>144000</v>
      </c>
      <c r="O47" s="96"/>
    </row>
    <row r="48" spans="1:15" ht="19.5" customHeight="1">
      <c r="A48" s="93">
        <v>45</v>
      </c>
      <c r="B48" s="67" t="s">
        <v>459</v>
      </c>
      <c r="C48" s="67" t="s">
        <v>451</v>
      </c>
      <c r="D48" s="67" t="s">
        <v>455</v>
      </c>
      <c r="E48" s="67"/>
      <c r="F48" s="67"/>
      <c r="G48" s="67" t="s">
        <v>180</v>
      </c>
      <c r="H48" s="67" t="s">
        <v>180</v>
      </c>
      <c r="I48" s="67" t="s">
        <v>195</v>
      </c>
      <c r="J48" s="67" t="s">
        <v>445</v>
      </c>
      <c r="K48" s="67" t="s">
        <v>445</v>
      </c>
      <c r="L48" s="94">
        <v>12</v>
      </c>
      <c r="M48" s="67" t="s">
        <v>393</v>
      </c>
      <c r="N48" s="95">
        <v>92400</v>
      </c>
      <c r="O48" s="96"/>
    </row>
    <row r="49" spans="1:15" ht="19.5" customHeight="1">
      <c r="A49" s="93">
        <v>46</v>
      </c>
      <c r="B49" s="67" t="s">
        <v>459</v>
      </c>
      <c r="C49" s="67" t="s">
        <v>451</v>
      </c>
      <c r="D49" s="67" t="s">
        <v>455</v>
      </c>
      <c r="E49" s="67"/>
      <c r="F49" s="67"/>
      <c r="G49" s="67" t="s">
        <v>180</v>
      </c>
      <c r="H49" s="67" t="s">
        <v>180</v>
      </c>
      <c r="I49" s="67" t="s">
        <v>195</v>
      </c>
      <c r="J49" s="67" t="s">
        <v>446</v>
      </c>
      <c r="K49" s="67" t="s">
        <v>446</v>
      </c>
      <c r="L49" s="94">
        <v>120</v>
      </c>
      <c r="M49" s="67" t="s">
        <v>393</v>
      </c>
      <c r="N49" s="95">
        <v>898800</v>
      </c>
      <c r="O49" s="96"/>
    </row>
    <row r="50" spans="1:15" ht="19.5" customHeight="1">
      <c r="A50" s="93">
        <v>47</v>
      </c>
      <c r="B50" s="67" t="s">
        <v>459</v>
      </c>
      <c r="C50" s="67" t="s">
        <v>451</v>
      </c>
      <c r="D50" s="67" t="s">
        <v>455</v>
      </c>
      <c r="E50" s="67"/>
      <c r="F50" s="67"/>
      <c r="G50" s="67" t="s">
        <v>180</v>
      </c>
      <c r="H50" s="67" t="s">
        <v>180</v>
      </c>
      <c r="I50" s="67" t="s">
        <v>195</v>
      </c>
      <c r="J50" s="67" t="s">
        <v>447</v>
      </c>
      <c r="K50" s="67" t="s">
        <v>447</v>
      </c>
      <c r="L50" s="94">
        <v>30</v>
      </c>
      <c r="M50" s="67" t="s">
        <v>393</v>
      </c>
      <c r="N50" s="95">
        <v>960000</v>
      </c>
      <c r="O50" s="96"/>
    </row>
    <row r="51" spans="1:15" ht="19.5" customHeight="1">
      <c r="A51" s="93">
        <v>48</v>
      </c>
      <c r="B51" s="67" t="s">
        <v>459</v>
      </c>
      <c r="C51" s="67" t="s">
        <v>451</v>
      </c>
      <c r="D51" s="67" t="s">
        <v>455</v>
      </c>
      <c r="E51" s="67"/>
      <c r="F51" s="67"/>
      <c r="G51" s="67" t="s">
        <v>180</v>
      </c>
      <c r="H51" s="67" t="s">
        <v>180</v>
      </c>
      <c r="I51" s="67" t="s">
        <v>195</v>
      </c>
      <c r="J51" s="67" t="s">
        <v>448</v>
      </c>
      <c r="K51" s="67" t="s">
        <v>449</v>
      </c>
      <c r="L51" s="94">
        <v>4</v>
      </c>
      <c r="M51" s="67" t="s">
        <v>393</v>
      </c>
      <c r="N51" s="95">
        <v>40000</v>
      </c>
      <c r="O51" s="96"/>
    </row>
    <row r="52" spans="1:15" ht="19.5" customHeight="1">
      <c r="A52" s="93">
        <v>49</v>
      </c>
      <c r="B52" s="67" t="s">
        <v>459</v>
      </c>
      <c r="C52" s="67" t="s">
        <v>451</v>
      </c>
      <c r="D52" s="67" t="s">
        <v>455</v>
      </c>
      <c r="E52" s="67"/>
      <c r="F52" s="67"/>
      <c r="G52" s="67" t="s">
        <v>180</v>
      </c>
      <c r="H52" s="67" t="s">
        <v>180</v>
      </c>
      <c r="I52" s="67" t="s">
        <v>195</v>
      </c>
      <c r="J52" s="67" t="s">
        <v>450</v>
      </c>
      <c r="K52" s="67" t="s">
        <v>450</v>
      </c>
      <c r="L52" s="94">
        <v>80</v>
      </c>
      <c r="M52" s="67" t="s">
        <v>393</v>
      </c>
      <c r="N52" s="95">
        <v>224000</v>
      </c>
      <c r="O52" s="96"/>
    </row>
    <row r="53" spans="1:15" s="14" customFormat="1" ht="19.5" customHeight="1">
      <c r="A53" s="325" t="s">
        <v>145</v>
      </c>
      <c r="B53" s="325"/>
      <c r="C53" s="325"/>
      <c r="D53" s="325"/>
      <c r="E53" s="325"/>
      <c r="F53" s="325"/>
      <c r="G53" s="325"/>
      <c r="H53" s="97"/>
      <c r="I53" s="97"/>
      <c r="J53" s="97"/>
      <c r="K53" s="97"/>
      <c r="L53" s="98">
        <v>1632</v>
      </c>
      <c r="M53" s="97"/>
      <c r="N53" s="99">
        <v>22841020</v>
      </c>
      <c r="O53" s="99"/>
    </row>
  </sheetData>
  <mergeCells count="2">
    <mergeCell ref="A1:O1"/>
    <mergeCell ref="A53:G53"/>
  </mergeCells>
  <phoneticPr fontId="1" type="noConversion"/>
  <pageMargins left="0.7" right="0.7" top="0.75" bottom="0.75" header="0.3" footer="0.3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EBA3-4295-4B36-A214-81B150027620}">
  <sheetPr>
    <pageSetUpPr fitToPage="1"/>
  </sheetPr>
  <dimension ref="A1:M62"/>
  <sheetViews>
    <sheetView view="pageBreakPreview" zoomScale="60" zoomScaleNormal="100" workbookViewId="0">
      <selection activeCell="I2" sqref="I2"/>
    </sheetView>
  </sheetViews>
  <sheetFormatPr defaultRowHeight="16.5"/>
  <cols>
    <col min="1" max="1" width="7" style="12" customWidth="1"/>
    <col min="2" max="2" width="11.375" style="12" customWidth="1"/>
    <col min="3" max="3" width="16.625" style="12" customWidth="1"/>
    <col min="4" max="4" width="14" style="12" customWidth="1"/>
    <col min="5" max="5" width="9" style="12"/>
    <col min="7" max="7" width="9" style="12"/>
    <col min="8" max="8" width="14.625" customWidth="1"/>
    <col min="9" max="9" width="24.625" customWidth="1"/>
  </cols>
  <sheetData>
    <row r="1" spans="1:13" ht="27.75" customHeight="1">
      <c r="A1" s="294" t="s">
        <v>463</v>
      </c>
      <c r="B1" s="294"/>
      <c r="C1" s="294"/>
      <c r="D1" s="294"/>
      <c r="E1" s="294"/>
      <c r="F1" s="294"/>
      <c r="G1" s="294"/>
      <c r="H1" s="294"/>
      <c r="I1" s="294"/>
    </row>
    <row r="2" spans="1:13" ht="18.75" customHeight="1">
      <c r="A2" s="246" t="s">
        <v>67</v>
      </c>
      <c r="B2" s="246"/>
      <c r="C2" s="246"/>
      <c r="D2" s="88"/>
      <c r="E2" s="89"/>
      <c r="F2" s="25"/>
      <c r="G2" s="91"/>
      <c r="H2" s="2"/>
      <c r="I2" s="228" t="s">
        <v>809</v>
      </c>
      <c r="J2" s="2"/>
      <c r="K2" s="2"/>
      <c r="L2" s="2"/>
      <c r="M2" s="2"/>
    </row>
    <row r="3" spans="1:13" s="27" customFormat="1" ht="21.75" customHeight="1">
      <c r="A3" s="92" t="s">
        <v>148</v>
      </c>
      <c r="B3" s="92" t="s">
        <v>182</v>
      </c>
      <c r="C3" s="92" t="s">
        <v>183</v>
      </c>
      <c r="D3" s="92" t="s">
        <v>184</v>
      </c>
      <c r="E3" s="92" t="s">
        <v>185</v>
      </c>
      <c r="F3" s="92" t="s">
        <v>175</v>
      </c>
      <c r="G3" s="92" t="s">
        <v>176</v>
      </c>
      <c r="H3" s="92" t="s">
        <v>186</v>
      </c>
      <c r="I3" s="92" t="s">
        <v>178</v>
      </c>
    </row>
    <row r="4" spans="1:13" s="27" customFormat="1" ht="19.5" customHeight="1">
      <c r="A4" s="93">
        <v>1</v>
      </c>
      <c r="B4" s="67" t="s">
        <v>456</v>
      </c>
      <c r="C4" s="67" t="s">
        <v>394</v>
      </c>
      <c r="D4" s="67" t="s">
        <v>493</v>
      </c>
      <c r="E4" s="67" t="s">
        <v>180</v>
      </c>
      <c r="F4" s="94">
        <v>10</v>
      </c>
      <c r="G4" s="67" t="s">
        <v>393</v>
      </c>
      <c r="H4" s="95">
        <v>70000</v>
      </c>
      <c r="I4" s="101" t="s">
        <v>464</v>
      </c>
    </row>
    <row r="5" spans="1:13" s="27" customFormat="1" ht="19.5" customHeight="1">
      <c r="A5" s="93">
        <v>2</v>
      </c>
      <c r="B5" s="67" t="s">
        <v>456</v>
      </c>
      <c r="C5" s="67" t="s">
        <v>395</v>
      </c>
      <c r="D5" s="67" t="s">
        <v>493</v>
      </c>
      <c r="E5" s="67" t="s">
        <v>180</v>
      </c>
      <c r="F5" s="94">
        <v>30</v>
      </c>
      <c r="G5" s="67" t="s">
        <v>393</v>
      </c>
      <c r="H5" s="95">
        <v>513000</v>
      </c>
      <c r="I5" s="101" t="s">
        <v>464</v>
      </c>
    </row>
    <row r="6" spans="1:13" s="27" customFormat="1" ht="19.5" customHeight="1">
      <c r="A6" s="93">
        <v>3</v>
      </c>
      <c r="B6" s="67" t="s">
        <v>456</v>
      </c>
      <c r="C6" s="67" t="s">
        <v>397</v>
      </c>
      <c r="D6" s="67" t="s">
        <v>493</v>
      </c>
      <c r="E6" s="67" t="s">
        <v>180</v>
      </c>
      <c r="F6" s="94">
        <v>12</v>
      </c>
      <c r="G6" s="67" t="s">
        <v>393</v>
      </c>
      <c r="H6" s="95">
        <v>66000</v>
      </c>
      <c r="I6" s="101" t="s">
        <v>464</v>
      </c>
    </row>
    <row r="7" spans="1:13" s="27" customFormat="1" ht="19.5" customHeight="1">
      <c r="A7" s="93">
        <v>4</v>
      </c>
      <c r="B7" s="67" t="s">
        <v>456</v>
      </c>
      <c r="C7" s="67" t="s">
        <v>399</v>
      </c>
      <c r="D7" s="67" t="s">
        <v>493</v>
      </c>
      <c r="E7" s="67" t="s">
        <v>180</v>
      </c>
      <c r="F7" s="94">
        <v>10</v>
      </c>
      <c r="G7" s="67" t="s">
        <v>393</v>
      </c>
      <c r="H7" s="95">
        <v>60000</v>
      </c>
      <c r="I7" s="101" t="s">
        <v>464</v>
      </c>
    </row>
    <row r="8" spans="1:13" ht="19.5" customHeight="1">
      <c r="A8" s="93">
        <v>5</v>
      </c>
      <c r="B8" s="67" t="s">
        <v>458</v>
      </c>
      <c r="C8" s="67" t="s">
        <v>411</v>
      </c>
      <c r="D8" s="67" t="s">
        <v>187</v>
      </c>
      <c r="E8" s="67" t="s">
        <v>180</v>
      </c>
      <c r="F8" s="94">
        <v>1</v>
      </c>
      <c r="G8" s="67" t="s">
        <v>181</v>
      </c>
      <c r="H8" s="95">
        <v>447000</v>
      </c>
      <c r="I8" s="101" t="s">
        <v>461</v>
      </c>
    </row>
    <row r="9" spans="1:13" ht="19.5" customHeight="1">
      <c r="A9" s="93">
        <v>6</v>
      </c>
      <c r="B9" s="67" t="s">
        <v>458</v>
      </c>
      <c r="C9" s="67" t="s">
        <v>412</v>
      </c>
      <c r="D9" s="67" t="s">
        <v>187</v>
      </c>
      <c r="E9" s="67" t="s">
        <v>180</v>
      </c>
      <c r="F9" s="94">
        <v>2</v>
      </c>
      <c r="G9" s="67" t="s">
        <v>181</v>
      </c>
      <c r="H9" s="95">
        <v>178000</v>
      </c>
      <c r="I9" s="101" t="s">
        <v>461</v>
      </c>
    </row>
    <row r="10" spans="1:13" ht="19.5" customHeight="1">
      <c r="A10" s="93">
        <v>7</v>
      </c>
      <c r="B10" s="67" t="s">
        <v>458</v>
      </c>
      <c r="C10" s="67" t="s">
        <v>404</v>
      </c>
      <c r="D10" s="67" t="s">
        <v>187</v>
      </c>
      <c r="E10" s="67" t="s">
        <v>180</v>
      </c>
      <c r="F10" s="94">
        <v>10</v>
      </c>
      <c r="G10" s="67" t="s">
        <v>181</v>
      </c>
      <c r="H10" s="95">
        <v>1045000</v>
      </c>
      <c r="I10" s="101" t="s">
        <v>461</v>
      </c>
    </row>
    <row r="11" spans="1:13" ht="19.5" customHeight="1">
      <c r="A11" s="93">
        <v>8</v>
      </c>
      <c r="B11" s="67" t="s">
        <v>458</v>
      </c>
      <c r="C11" s="67" t="s">
        <v>405</v>
      </c>
      <c r="D11" s="67" t="s">
        <v>187</v>
      </c>
      <c r="E11" s="67" t="s">
        <v>180</v>
      </c>
      <c r="F11" s="94">
        <v>5</v>
      </c>
      <c r="G11" s="67" t="s">
        <v>181</v>
      </c>
      <c r="H11" s="95">
        <v>254100</v>
      </c>
      <c r="I11" s="101" t="s">
        <v>461</v>
      </c>
    </row>
    <row r="12" spans="1:13" ht="19.5" customHeight="1">
      <c r="A12" s="93">
        <v>9</v>
      </c>
      <c r="B12" s="67" t="s">
        <v>458</v>
      </c>
      <c r="C12" s="67" t="s">
        <v>406</v>
      </c>
      <c r="D12" s="67" t="s">
        <v>187</v>
      </c>
      <c r="E12" s="67" t="s">
        <v>180</v>
      </c>
      <c r="F12" s="94">
        <v>1</v>
      </c>
      <c r="G12" s="67" t="s">
        <v>181</v>
      </c>
      <c r="H12" s="95">
        <v>38500</v>
      </c>
      <c r="I12" s="101" t="s">
        <v>461</v>
      </c>
    </row>
    <row r="13" spans="1:13" ht="19.5" customHeight="1">
      <c r="A13" s="93">
        <v>10</v>
      </c>
      <c r="B13" s="67" t="s">
        <v>458</v>
      </c>
      <c r="C13" s="67" t="s">
        <v>409</v>
      </c>
      <c r="D13" s="67" t="s">
        <v>187</v>
      </c>
      <c r="E13" s="67" t="s">
        <v>180</v>
      </c>
      <c r="F13" s="94">
        <v>11</v>
      </c>
      <c r="G13" s="67" t="s">
        <v>181</v>
      </c>
      <c r="H13" s="95">
        <v>1196800</v>
      </c>
      <c r="I13" s="101" t="s">
        <v>461</v>
      </c>
    </row>
    <row r="14" spans="1:13" ht="19.5" customHeight="1">
      <c r="A14" s="93">
        <v>11</v>
      </c>
      <c r="B14" s="67" t="s">
        <v>458</v>
      </c>
      <c r="C14" s="67" t="s">
        <v>407</v>
      </c>
      <c r="D14" s="67" t="s">
        <v>187</v>
      </c>
      <c r="E14" s="67" t="s">
        <v>180</v>
      </c>
      <c r="F14" s="94">
        <v>7</v>
      </c>
      <c r="G14" s="67" t="s">
        <v>181</v>
      </c>
      <c r="H14" s="95">
        <v>1313400</v>
      </c>
      <c r="I14" s="101" t="s">
        <v>461</v>
      </c>
    </row>
    <row r="15" spans="1:13" ht="19.5" customHeight="1">
      <c r="A15" s="93">
        <v>12</v>
      </c>
      <c r="B15" s="67" t="s">
        <v>458</v>
      </c>
      <c r="C15" s="67" t="s">
        <v>408</v>
      </c>
      <c r="D15" s="67" t="s">
        <v>187</v>
      </c>
      <c r="E15" s="67" t="s">
        <v>180</v>
      </c>
      <c r="F15" s="94">
        <v>3</v>
      </c>
      <c r="G15" s="67" t="s">
        <v>181</v>
      </c>
      <c r="H15" s="95">
        <v>527200</v>
      </c>
      <c r="I15" s="101" t="s">
        <v>461</v>
      </c>
    </row>
    <row r="16" spans="1:13" ht="19.5" customHeight="1">
      <c r="A16" s="93">
        <v>13</v>
      </c>
      <c r="B16" s="67" t="s">
        <v>489</v>
      </c>
      <c r="C16" s="67" t="s">
        <v>392</v>
      </c>
      <c r="D16" s="67" t="s">
        <v>493</v>
      </c>
      <c r="E16" s="67" t="s">
        <v>180</v>
      </c>
      <c r="F16" s="94">
        <v>180</v>
      </c>
      <c r="G16" s="67" t="s">
        <v>393</v>
      </c>
      <c r="H16" s="95">
        <v>248400</v>
      </c>
      <c r="I16" s="101" t="s">
        <v>465</v>
      </c>
    </row>
    <row r="17" spans="1:9" ht="19.5" customHeight="1">
      <c r="A17" s="93">
        <v>14</v>
      </c>
      <c r="B17" s="67" t="s">
        <v>489</v>
      </c>
      <c r="C17" s="67" t="s">
        <v>394</v>
      </c>
      <c r="D17" s="67" t="s">
        <v>493</v>
      </c>
      <c r="E17" s="67" t="s">
        <v>180</v>
      </c>
      <c r="F17" s="94">
        <v>125</v>
      </c>
      <c r="G17" s="67" t="s">
        <v>393</v>
      </c>
      <c r="H17" s="95">
        <v>875000</v>
      </c>
      <c r="I17" s="101" t="s">
        <v>466</v>
      </c>
    </row>
    <row r="18" spans="1:9" ht="19.5" customHeight="1">
      <c r="A18" s="93">
        <v>15</v>
      </c>
      <c r="B18" s="67" t="s">
        <v>489</v>
      </c>
      <c r="C18" s="67" t="s">
        <v>395</v>
      </c>
      <c r="D18" s="67" t="s">
        <v>493</v>
      </c>
      <c r="E18" s="67" t="s">
        <v>180</v>
      </c>
      <c r="F18" s="94">
        <v>24</v>
      </c>
      <c r="G18" s="67" t="s">
        <v>393</v>
      </c>
      <c r="H18" s="95">
        <v>410400</v>
      </c>
      <c r="I18" s="101" t="s">
        <v>467</v>
      </c>
    </row>
    <row r="19" spans="1:9" ht="19.5" customHeight="1">
      <c r="A19" s="93">
        <v>16</v>
      </c>
      <c r="B19" s="67" t="s">
        <v>489</v>
      </c>
      <c r="C19" s="67" t="s">
        <v>396</v>
      </c>
      <c r="D19" s="67" t="s">
        <v>493</v>
      </c>
      <c r="E19" s="67" t="s">
        <v>180</v>
      </c>
      <c r="F19" s="94">
        <v>36</v>
      </c>
      <c r="G19" s="67" t="s">
        <v>393</v>
      </c>
      <c r="H19" s="95">
        <v>285480</v>
      </c>
      <c r="I19" s="101" t="s">
        <v>466</v>
      </c>
    </row>
    <row r="20" spans="1:9" ht="19.5" customHeight="1">
      <c r="A20" s="93">
        <v>17</v>
      </c>
      <c r="B20" s="67" t="s">
        <v>489</v>
      </c>
      <c r="C20" s="67" t="s">
        <v>413</v>
      </c>
      <c r="D20" s="67" t="s">
        <v>493</v>
      </c>
      <c r="E20" s="67" t="s">
        <v>180</v>
      </c>
      <c r="F20" s="94">
        <v>4</v>
      </c>
      <c r="G20" s="67" t="s">
        <v>393</v>
      </c>
      <c r="H20" s="95">
        <v>23160</v>
      </c>
      <c r="I20" s="101" t="s">
        <v>468</v>
      </c>
    </row>
    <row r="21" spans="1:9" ht="19.5" customHeight="1">
      <c r="A21" s="93">
        <v>18</v>
      </c>
      <c r="B21" s="67" t="s">
        <v>489</v>
      </c>
      <c r="C21" s="67" t="s">
        <v>414</v>
      </c>
      <c r="D21" s="67" t="s">
        <v>493</v>
      </c>
      <c r="E21" s="67" t="s">
        <v>180</v>
      </c>
      <c r="F21" s="94">
        <v>22</v>
      </c>
      <c r="G21" s="67" t="s">
        <v>393</v>
      </c>
      <c r="H21" s="95">
        <v>503800</v>
      </c>
      <c r="I21" s="101" t="s">
        <v>467</v>
      </c>
    </row>
    <row r="22" spans="1:9" ht="19.5" customHeight="1">
      <c r="A22" s="93">
        <v>19</v>
      </c>
      <c r="B22" s="67" t="s">
        <v>489</v>
      </c>
      <c r="C22" s="67" t="s">
        <v>416</v>
      </c>
      <c r="D22" s="67" t="s">
        <v>493</v>
      </c>
      <c r="E22" s="67" t="s">
        <v>180</v>
      </c>
      <c r="F22" s="94">
        <v>44</v>
      </c>
      <c r="G22" s="67" t="s">
        <v>393</v>
      </c>
      <c r="H22" s="95">
        <v>849200</v>
      </c>
      <c r="I22" s="101" t="s">
        <v>467</v>
      </c>
    </row>
    <row r="23" spans="1:9" ht="19.5" customHeight="1">
      <c r="A23" s="93">
        <v>20</v>
      </c>
      <c r="B23" s="67" t="s">
        <v>489</v>
      </c>
      <c r="C23" s="67" t="s">
        <v>398</v>
      </c>
      <c r="D23" s="67" t="s">
        <v>493</v>
      </c>
      <c r="E23" s="67" t="s">
        <v>180</v>
      </c>
      <c r="F23" s="94">
        <v>24</v>
      </c>
      <c r="G23" s="67" t="s">
        <v>393</v>
      </c>
      <c r="H23" s="95">
        <v>367200</v>
      </c>
      <c r="I23" s="101" t="s">
        <v>469</v>
      </c>
    </row>
    <row r="24" spans="1:9" ht="19.5" customHeight="1">
      <c r="A24" s="93">
        <v>21</v>
      </c>
      <c r="B24" s="67" t="s">
        <v>489</v>
      </c>
      <c r="C24" s="67" t="s">
        <v>399</v>
      </c>
      <c r="D24" s="67" t="s">
        <v>493</v>
      </c>
      <c r="E24" s="67" t="s">
        <v>180</v>
      </c>
      <c r="F24" s="94">
        <v>14</v>
      </c>
      <c r="G24" s="67" t="s">
        <v>393</v>
      </c>
      <c r="H24" s="95">
        <v>84000</v>
      </c>
      <c r="I24" s="101" t="s">
        <v>466</v>
      </c>
    </row>
    <row r="25" spans="1:9" ht="19.5" customHeight="1">
      <c r="A25" s="93">
        <v>22</v>
      </c>
      <c r="B25" s="67" t="s">
        <v>489</v>
      </c>
      <c r="C25" s="67" t="s">
        <v>400</v>
      </c>
      <c r="D25" s="67" t="s">
        <v>493</v>
      </c>
      <c r="E25" s="67" t="s">
        <v>180</v>
      </c>
      <c r="F25" s="94">
        <v>18</v>
      </c>
      <c r="G25" s="67" t="s">
        <v>393</v>
      </c>
      <c r="H25" s="95">
        <v>54000</v>
      </c>
      <c r="I25" s="101" t="s">
        <v>466</v>
      </c>
    </row>
    <row r="26" spans="1:9" ht="19.5" customHeight="1">
      <c r="A26" s="93">
        <v>23</v>
      </c>
      <c r="B26" s="67" t="s">
        <v>489</v>
      </c>
      <c r="C26" s="67" t="s">
        <v>417</v>
      </c>
      <c r="D26" s="67" t="s">
        <v>493</v>
      </c>
      <c r="E26" s="67" t="s">
        <v>180</v>
      </c>
      <c r="F26" s="94">
        <v>48</v>
      </c>
      <c r="G26" s="67" t="s">
        <v>393</v>
      </c>
      <c r="H26" s="95">
        <v>811200</v>
      </c>
      <c r="I26" s="101" t="s">
        <v>470</v>
      </c>
    </row>
    <row r="27" spans="1:9" ht="19.5" customHeight="1">
      <c r="A27" s="93">
        <v>24</v>
      </c>
      <c r="B27" s="67" t="s">
        <v>489</v>
      </c>
      <c r="C27" s="67" t="s">
        <v>418</v>
      </c>
      <c r="D27" s="67" t="s">
        <v>493</v>
      </c>
      <c r="E27" s="67" t="s">
        <v>180</v>
      </c>
      <c r="F27" s="94">
        <v>18</v>
      </c>
      <c r="G27" s="67" t="s">
        <v>393</v>
      </c>
      <c r="H27" s="95">
        <v>520200</v>
      </c>
      <c r="I27" s="101" t="s">
        <v>467</v>
      </c>
    </row>
    <row r="28" spans="1:9" ht="19.5" customHeight="1">
      <c r="A28" s="93">
        <v>25</v>
      </c>
      <c r="B28" s="67" t="s">
        <v>489</v>
      </c>
      <c r="C28" s="67" t="s">
        <v>419</v>
      </c>
      <c r="D28" s="67" t="s">
        <v>493</v>
      </c>
      <c r="E28" s="67" t="s">
        <v>180</v>
      </c>
      <c r="F28" s="94">
        <v>4</v>
      </c>
      <c r="G28" s="67" t="s">
        <v>393</v>
      </c>
      <c r="H28" s="95">
        <v>68000</v>
      </c>
      <c r="I28" s="101" t="s">
        <v>471</v>
      </c>
    </row>
    <row r="29" spans="1:9" ht="19.5" customHeight="1">
      <c r="A29" s="93">
        <v>26</v>
      </c>
      <c r="B29" s="67" t="s">
        <v>489</v>
      </c>
      <c r="C29" s="67" t="s">
        <v>401</v>
      </c>
      <c r="D29" s="67" t="s">
        <v>493</v>
      </c>
      <c r="E29" s="67" t="s">
        <v>180</v>
      </c>
      <c r="F29" s="94">
        <v>12</v>
      </c>
      <c r="G29" s="67" t="s">
        <v>393</v>
      </c>
      <c r="H29" s="95">
        <v>87120</v>
      </c>
      <c r="I29" s="101" t="s">
        <v>466</v>
      </c>
    </row>
    <row r="30" spans="1:9" ht="19.5" customHeight="1">
      <c r="A30" s="93">
        <v>27</v>
      </c>
      <c r="B30" s="67" t="s">
        <v>489</v>
      </c>
      <c r="C30" s="67" t="s">
        <v>420</v>
      </c>
      <c r="D30" s="67" t="s">
        <v>493</v>
      </c>
      <c r="E30" s="67" t="s">
        <v>180</v>
      </c>
      <c r="F30" s="94">
        <v>8</v>
      </c>
      <c r="G30" s="67" t="s">
        <v>393</v>
      </c>
      <c r="H30" s="95">
        <v>79200</v>
      </c>
      <c r="I30" s="101" t="s">
        <v>468</v>
      </c>
    </row>
    <row r="31" spans="1:9" ht="19.5" customHeight="1">
      <c r="A31" s="93">
        <v>28</v>
      </c>
      <c r="B31" s="67" t="s">
        <v>490</v>
      </c>
      <c r="C31" s="67" t="s">
        <v>402</v>
      </c>
      <c r="D31" s="67" t="s">
        <v>494</v>
      </c>
      <c r="E31" s="67" t="s">
        <v>180</v>
      </c>
      <c r="F31" s="94">
        <v>100</v>
      </c>
      <c r="G31" s="67" t="s">
        <v>393</v>
      </c>
      <c r="H31" s="95">
        <v>1000000</v>
      </c>
      <c r="I31" s="101" t="s">
        <v>460</v>
      </c>
    </row>
    <row r="32" spans="1:9" ht="19.5" customHeight="1">
      <c r="A32" s="93">
        <v>29</v>
      </c>
      <c r="B32" s="67" t="s">
        <v>459</v>
      </c>
      <c r="C32" s="67" t="s">
        <v>421</v>
      </c>
      <c r="D32" s="67" t="s">
        <v>493</v>
      </c>
      <c r="E32" s="67" t="s">
        <v>180</v>
      </c>
      <c r="F32" s="94">
        <v>29</v>
      </c>
      <c r="G32" s="67" t="s">
        <v>393</v>
      </c>
      <c r="H32" s="95">
        <v>461100</v>
      </c>
      <c r="I32" s="101" t="s">
        <v>472</v>
      </c>
    </row>
    <row r="33" spans="1:9" ht="19.5" customHeight="1">
      <c r="A33" s="93">
        <v>30</v>
      </c>
      <c r="B33" s="67" t="s">
        <v>459</v>
      </c>
      <c r="C33" s="67" t="s">
        <v>423</v>
      </c>
      <c r="D33" s="67" t="s">
        <v>493</v>
      </c>
      <c r="E33" s="67" t="s">
        <v>180</v>
      </c>
      <c r="F33" s="94">
        <v>4</v>
      </c>
      <c r="G33" s="67" t="s">
        <v>393</v>
      </c>
      <c r="H33" s="95">
        <v>21960</v>
      </c>
      <c r="I33" s="101" t="s">
        <v>473</v>
      </c>
    </row>
    <row r="34" spans="1:9" ht="19.5" customHeight="1">
      <c r="A34" s="93">
        <v>31</v>
      </c>
      <c r="B34" s="67" t="s">
        <v>459</v>
      </c>
      <c r="C34" s="67" t="s">
        <v>448</v>
      </c>
      <c r="D34" s="67" t="s">
        <v>493</v>
      </c>
      <c r="E34" s="67" t="s">
        <v>180</v>
      </c>
      <c r="F34" s="94">
        <v>4</v>
      </c>
      <c r="G34" s="67" t="s">
        <v>393</v>
      </c>
      <c r="H34" s="95">
        <v>40000</v>
      </c>
      <c r="I34" s="101" t="s">
        <v>473</v>
      </c>
    </row>
    <row r="35" spans="1:9" ht="19.5" customHeight="1">
      <c r="A35" s="93">
        <v>32</v>
      </c>
      <c r="B35" s="67" t="s">
        <v>459</v>
      </c>
      <c r="C35" s="67" t="s">
        <v>424</v>
      </c>
      <c r="D35" s="67" t="s">
        <v>493</v>
      </c>
      <c r="E35" s="67" t="s">
        <v>180</v>
      </c>
      <c r="F35" s="94">
        <v>180</v>
      </c>
      <c r="G35" s="67" t="s">
        <v>393</v>
      </c>
      <c r="H35" s="95">
        <v>3780000</v>
      </c>
      <c r="I35" s="101" t="s">
        <v>474</v>
      </c>
    </row>
    <row r="36" spans="1:9" ht="19.5" customHeight="1">
      <c r="A36" s="93">
        <v>33</v>
      </c>
      <c r="B36" s="67" t="s">
        <v>459</v>
      </c>
      <c r="C36" s="67" t="s">
        <v>425</v>
      </c>
      <c r="D36" s="67" t="s">
        <v>493</v>
      </c>
      <c r="E36" s="67" t="s">
        <v>180</v>
      </c>
      <c r="F36" s="94">
        <v>80</v>
      </c>
      <c r="G36" s="67" t="s">
        <v>393</v>
      </c>
      <c r="H36" s="95">
        <v>440000</v>
      </c>
      <c r="I36" s="101" t="s">
        <v>475</v>
      </c>
    </row>
    <row r="37" spans="1:9" ht="19.5" customHeight="1">
      <c r="A37" s="93">
        <v>34</v>
      </c>
      <c r="B37" s="67" t="s">
        <v>459</v>
      </c>
      <c r="C37" s="67" t="s">
        <v>426</v>
      </c>
      <c r="D37" s="67" t="s">
        <v>493</v>
      </c>
      <c r="E37" s="67" t="s">
        <v>180</v>
      </c>
      <c r="F37" s="94">
        <v>20</v>
      </c>
      <c r="G37" s="67" t="s">
        <v>393</v>
      </c>
      <c r="H37" s="95">
        <v>146000</v>
      </c>
      <c r="I37" s="101" t="s">
        <v>476</v>
      </c>
    </row>
    <row r="38" spans="1:9" ht="19.5" customHeight="1">
      <c r="A38" s="93">
        <v>35</v>
      </c>
      <c r="B38" s="67" t="s">
        <v>459</v>
      </c>
      <c r="C38" s="67" t="s">
        <v>427</v>
      </c>
      <c r="D38" s="67" t="s">
        <v>493</v>
      </c>
      <c r="E38" s="67" t="s">
        <v>180</v>
      </c>
      <c r="F38" s="94">
        <v>24</v>
      </c>
      <c r="G38" s="67" t="s">
        <v>393</v>
      </c>
      <c r="H38" s="95">
        <v>715200</v>
      </c>
      <c r="I38" s="101" t="s">
        <v>473</v>
      </c>
    </row>
    <row r="39" spans="1:9" ht="19.5" customHeight="1">
      <c r="A39" s="93">
        <v>36</v>
      </c>
      <c r="B39" s="67" t="s">
        <v>459</v>
      </c>
      <c r="C39" s="67" t="s">
        <v>428</v>
      </c>
      <c r="D39" s="67" t="s">
        <v>493</v>
      </c>
      <c r="E39" s="67" t="s">
        <v>180</v>
      </c>
      <c r="F39" s="94">
        <v>56</v>
      </c>
      <c r="G39" s="67" t="s">
        <v>393</v>
      </c>
      <c r="H39" s="95">
        <v>1500800</v>
      </c>
      <c r="I39" s="101" t="s">
        <v>477</v>
      </c>
    </row>
    <row r="40" spans="1:9" ht="19.5" customHeight="1">
      <c r="A40" s="93">
        <v>37</v>
      </c>
      <c r="B40" s="67" t="s">
        <v>459</v>
      </c>
      <c r="C40" s="67" t="s">
        <v>429</v>
      </c>
      <c r="D40" s="67" t="s">
        <v>493</v>
      </c>
      <c r="E40" s="67" t="s">
        <v>180</v>
      </c>
      <c r="F40" s="94">
        <v>1</v>
      </c>
      <c r="G40" s="67" t="s">
        <v>393</v>
      </c>
      <c r="H40" s="95">
        <v>140000</v>
      </c>
      <c r="I40" s="101" t="s">
        <v>478</v>
      </c>
    </row>
    <row r="41" spans="1:9" ht="19.5" customHeight="1">
      <c r="A41" s="93">
        <v>38</v>
      </c>
      <c r="B41" s="67" t="s">
        <v>459</v>
      </c>
      <c r="C41" s="67" t="s">
        <v>430</v>
      </c>
      <c r="D41" s="67" t="s">
        <v>493</v>
      </c>
      <c r="E41" s="67" t="s">
        <v>180</v>
      </c>
      <c r="F41" s="94">
        <v>48</v>
      </c>
      <c r="G41" s="67" t="s">
        <v>393</v>
      </c>
      <c r="H41" s="95">
        <v>48000</v>
      </c>
      <c r="I41" s="101" t="s">
        <v>474</v>
      </c>
    </row>
    <row r="42" spans="1:9" ht="19.5" customHeight="1">
      <c r="A42" s="93">
        <v>39</v>
      </c>
      <c r="B42" s="67" t="s">
        <v>459</v>
      </c>
      <c r="C42" s="67" t="s">
        <v>431</v>
      </c>
      <c r="D42" s="67" t="s">
        <v>493</v>
      </c>
      <c r="E42" s="67" t="s">
        <v>180</v>
      </c>
      <c r="F42" s="94">
        <v>4</v>
      </c>
      <c r="G42" s="67" t="s">
        <v>393</v>
      </c>
      <c r="H42" s="95">
        <v>13520</v>
      </c>
      <c r="I42" s="101" t="s">
        <v>479</v>
      </c>
    </row>
    <row r="43" spans="1:9" ht="19.5" customHeight="1">
      <c r="A43" s="93">
        <v>40</v>
      </c>
      <c r="B43" s="67" t="s">
        <v>459</v>
      </c>
      <c r="C43" s="67" t="s">
        <v>441</v>
      </c>
      <c r="D43" s="67" t="s">
        <v>493</v>
      </c>
      <c r="E43" s="67" t="s">
        <v>180</v>
      </c>
      <c r="F43" s="94">
        <v>12</v>
      </c>
      <c r="G43" s="67" t="s">
        <v>393</v>
      </c>
      <c r="H43" s="95">
        <v>42000</v>
      </c>
      <c r="I43" s="101" t="s">
        <v>480</v>
      </c>
    </row>
    <row r="44" spans="1:9" ht="19.5" customHeight="1">
      <c r="A44" s="93">
        <v>41</v>
      </c>
      <c r="B44" s="67" t="s">
        <v>459</v>
      </c>
      <c r="C44" s="67" t="s">
        <v>435</v>
      </c>
      <c r="D44" s="67" t="s">
        <v>493</v>
      </c>
      <c r="E44" s="67" t="s">
        <v>180</v>
      </c>
      <c r="F44" s="94">
        <v>6</v>
      </c>
      <c r="G44" s="67" t="s">
        <v>393</v>
      </c>
      <c r="H44" s="95">
        <v>41400</v>
      </c>
      <c r="I44" s="101" t="s">
        <v>473</v>
      </c>
    </row>
    <row r="45" spans="1:9" ht="19.5" customHeight="1">
      <c r="A45" s="93">
        <v>42</v>
      </c>
      <c r="B45" s="67" t="s">
        <v>459</v>
      </c>
      <c r="C45" s="67" t="s">
        <v>432</v>
      </c>
      <c r="D45" s="67" t="s">
        <v>493</v>
      </c>
      <c r="E45" s="67" t="s">
        <v>180</v>
      </c>
      <c r="F45" s="94">
        <v>4</v>
      </c>
      <c r="G45" s="67" t="s">
        <v>393</v>
      </c>
      <c r="H45" s="95">
        <v>28600</v>
      </c>
      <c r="I45" s="101" t="s">
        <v>473</v>
      </c>
    </row>
    <row r="46" spans="1:9" ht="19.5" customHeight="1">
      <c r="A46" s="93">
        <v>43</v>
      </c>
      <c r="B46" s="67" t="s">
        <v>459</v>
      </c>
      <c r="C46" s="67" t="s">
        <v>433</v>
      </c>
      <c r="D46" s="67" t="s">
        <v>493</v>
      </c>
      <c r="E46" s="67" t="s">
        <v>180</v>
      </c>
      <c r="F46" s="94">
        <v>12</v>
      </c>
      <c r="G46" s="67" t="s">
        <v>393</v>
      </c>
      <c r="H46" s="95">
        <v>96000</v>
      </c>
      <c r="I46" s="101" t="s">
        <v>473</v>
      </c>
    </row>
    <row r="47" spans="1:9" ht="19.5" customHeight="1">
      <c r="A47" s="93">
        <v>44</v>
      </c>
      <c r="B47" s="67" t="s">
        <v>459</v>
      </c>
      <c r="C47" s="67" t="s">
        <v>434</v>
      </c>
      <c r="D47" s="67" t="s">
        <v>493</v>
      </c>
      <c r="E47" s="67" t="s">
        <v>180</v>
      </c>
      <c r="F47" s="94">
        <v>14</v>
      </c>
      <c r="G47" s="67" t="s">
        <v>393</v>
      </c>
      <c r="H47" s="95">
        <v>126000</v>
      </c>
      <c r="I47" s="101" t="s">
        <v>481</v>
      </c>
    </row>
    <row r="48" spans="1:9" ht="19.5" customHeight="1">
      <c r="A48" s="93">
        <v>45</v>
      </c>
      <c r="B48" s="67" t="s">
        <v>459</v>
      </c>
      <c r="C48" s="67" t="s">
        <v>437</v>
      </c>
      <c r="D48" s="67" t="s">
        <v>493</v>
      </c>
      <c r="E48" s="67" t="s">
        <v>180</v>
      </c>
      <c r="F48" s="94">
        <v>2</v>
      </c>
      <c r="G48" s="67" t="s">
        <v>393</v>
      </c>
      <c r="H48" s="95">
        <v>12560</v>
      </c>
      <c r="I48" s="101" t="s">
        <v>482</v>
      </c>
    </row>
    <row r="49" spans="1:9" ht="19.5" customHeight="1">
      <c r="A49" s="93">
        <v>46</v>
      </c>
      <c r="B49" s="67" t="s">
        <v>459</v>
      </c>
      <c r="C49" s="67" t="s">
        <v>444</v>
      </c>
      <c r="D49" s="67" t="s">
        <v>493</v>
      </c>
      <c r="E49" s="67" t="s">
        <v>180</v>
      </c>
      <c r="F49" s="94">
        <v>8</v>
      </c>
      <c r="G49" s="67" t="s">
        <v>393</v>
      </c>
      <c r="H49" s="95">
        <v>144000</v>
      </c>
      <c r="I49" s="101" t="s">
        <v>478</v>
      </c>
    </row>
    <row r="50" spans="1:9" ht="19.5" customHeight="1">
      <c r="A50" s="93">
        <v>47</v>
      </c>
      <c r="B50" s="67" t="s">
        <v>459</v>
      </c>
      <c r="C50" s="67" t="s">
        <v>445</v>
      </c>
      <c r="D50" s="67" t="s">
        <v>493</v>
      </c>
      <c r="E50" s="67" t="s">
        <v>180</v>
      </c>
      <c r="F50" s="94">
        <v>12</v>
      </c>
      <c r="G50" s="67" t="s">
        <v>393</v>
      </c>
      <c r="H50" s="95">
        <v>92400</v>
      </c>
      <c r="I50" s="101" t="s">
        <v>478</v>
      </c>
    </row>
    <row r="51" spans="1:9" ht="19.5" customHeight="1">
      <c r="A51" s="93">
        <v>48</v>
      </c>
      <c r="B51" s="67" t="s">
        <v>459</v>
      </c>
      <c r="C51" s="67" t="s">
        <v>450</v>
      </c>
      <c r="D51" s="67" t="s">
        <v>493</v>
      </c>
      <c r="E51" s="67" t="s">
        <v>180</v>
      </c>
      <c r="F51" s="94">
        <v>80</v>
      </c>
      <c r="G51" s="67" t="s">
        <v>393</v>
      </c>
      <c r="H51" s="95">
        <v>224000</v>
      </c>
      <c r="I51" s="101" t="s">
        <v>483</v>
      </c>
    </row>
    <row r="52" spans="1:9" ht="19.5" customHeight="1">
      <c r="A52" s="93">
        <v>49</v>
      </c>
      <c r="B52" s="67" t="s">
        <v>362</v>
      </c>
      <c r="C52" s="67" t="s">
        <v>426</v>
      </c>
      <c r="D52" s="67" t="s">
        <v>493</v>
      </c>
      <c r="E52" s="67" t="s">
        <v>180</v>
      </c>
      <c r="F52" s="94">
        <v>12</v>
      </c>
      <c r="G52" s="67" t="s">
        <v>393</v>
      </c>
      <c r="H52" s="95">
        <v>87600</v>
      </c>
      <c r="I52" s="101" t="s">
        <v>484</v>
      </c>
    </row>
    <row r="53" spans="1:9" ht="19.5" customHeight="1">
      <c r="A53" s="93">
        <v>50</v>
      </c>
      <c r="B53" s="67" t="s">
        <v>364</v>
      </c>
      <c r="C53" s="67" t="s">
        <v>443</v>
      </c>
      <c r="D53" s="67" t="s">
        <v>493</v>
      </c>
      <c r="E53" s="67" t="s">
        <v>180</v>
      </c>
      <c r="F53" s="94">
        <v>1</v>
      </c>
      <c r="G53" s="67" t="s">
        <v>393</v>
      </c>
      <c r="H53" s="95">
        <v>115000</v>
      </c>
      <c r="I53" s="101" t="s">
        <v>485</v>
      </c>
    </row>
    <row r="54" spans="1:9" ht="19.5" customHeight="1">
      <c r="A54" s="93">
        <v>51</v>
      </c>
      <c r="B54" s="67" t="s">
        <v>364</v>
      </c>
      <c r="C54" s="67" t="s">
        <v>446</v>
      </c>
      <c r="D54" s="67" t="s">
        <v>493</v>
      </c>
      <c r="E54" s="67" t="s">
        <v>180</v>
      </c>
      <c r="F54" s="94">
        <v>120</v>
      </c>
      <c r="G54" s="67" t="s">
        <v>393</v>
      </c>
      <c r="H54" s="95">
        <v>898800</v>
      </c>
      <c r="I54" s="101" t="s">
        <v>486</v>
      </c>
    </row>
    <row r="55" spans="1:9" ht="19.5" customHeight="1">
      <c r="A55" s="93">
        <v>52</v>
      </c>
      <c r="B55" s="67" t="s">
        <v>364</v>
      </c>
      <c r="C55" s="67" t="s">
        <v>447</v>
      </c>
      <c r="D55" s="67" t="s">
        <v>493</v>
      </c>
      <c r="E55" s="67" t="s">
        <v>180</v>
      </c>
      <c r="F55" s="94">
        <v>30</v>
      </c>
      <c r="G55" s="67" t="s">
        <v>393</v>
      </c>
      <c r="H55" s="95">
        <v>960000</v>
      </c>
      <c r="I55" s="101" t="s">
        <v>487</v>
      </c>
    </row>
    <row r="56" spans="1:9" ht="19.5" customHeight="1">
      <c r="A56" s="93">
        <v>53</v>
      </c>
      <c r="B56" s="67" t="s">
        <v>491</v>
      </c>
      <c r="C56" s="67" t="s">
        <v>421</v>
      </c>
      <c r="D56" s="67" t="s">
        <v>493</v>
      </c>
      <c r="E56" s="67" t="s">
        <v>180</v>
      </c>
      <c r="F56" s="94">
        <v>16</v>
      </c>
      <c r="G56" s="67" t="s">
        <v>393</v>
      </c>
      <c r="H56" s="95">
        <v>254400</v>
      </c>
      <c r="I56" s="101" t="s">
        <v>473</v>
      </c>
    </row>
    <row r="57" spans="1:9" ht="19.5" customHeight="1">
      <c r="A57" s="93">
        <v>54</v>
      </c>
      <c r="B57" s="67" t="s">
        <v>491</v>
      </c>
      <c r="C57" s="67" t="s">
        <v>423</v>
      </c>
      <c r="D57" s="67" t="s">
        <v>493</v>
      </c>
      <c r="E57" s="67" t="s">
        <v>180</v>
      </c>
      <c r="F57" s="94">
        <v>16</v>
      </c>
      <c r="G57" s="67" t="s">
        <v>393</v>
      </c>
      <c r="H57" s="95">
        <v>87840</v>
      </c>
      <c r="I57" s="101" t="s">
        <v>473</v>
      </c>
    </row>
    <row r="58" spans="1:9" ht="19.5" customHeight="1">
      <c r="A58" s="93">
        <v>55</v>
      </c>
      <c r="B58" s="67" t="s">
        <v>491</v>
      </c>
      <c r="C58" s="67" t="s">
        <v>431</v>
      </c>
      <c r="D58" s="67" t="s">
        <v>493</v>
      </c>
      <c r="E58" s="67" t="s">
        <v>180</v>
      </c>
      <c r="F58" s="94">
        <v>16</v>
      </c>
      <c r="G58" s="67" t="s">
        <v>393</v>
      </c>
      <c r="H58" s="95">
        <v>54080</v>
      </c>
      <c r="I58" s="101" t="s">
        <v>473</v>
      </c>
    </row>
    <row r="59" spans="1:9" ht="19.5" customHeight="1">
      <c r="A59" s="93">
        <v>56</v>
      </c>
      <c r="B59" s="67" t="s">
        <v>491</v>
      </c>
      <c r="C59" s="67" t="s">
        <v>439</v>
      </c>
      <c r="D59" s="67" t="s">
        <v>493</v>
      </c>
      <c r="E59" s="67" t="s">
        <v>180</v>
      </c>
      <c r="F59" s="94">
        <v>6</v>
      </c>
      <c r="G59" s="67" t="s">
        <v>393</v>
      </c>
      <c r="H59" s="95">
        <v>36000</v>
      </c>
      <c r="I59" s="101" t="s">
        <v>488</v>
      </c>
    </row>
    <row r="60" spans="1:9" ht="19.5" customHeight="1">
      <c r="A60" s="93">
        <v>57</v>
      </c>
      <c r="B60" s="67" t="s">
        <v>491</v>
      </c>
      <c r="C60" s="67" t="s">
        <v>432</v>
      </c>
      <c r="D60" s="67" t="s">
        <v>493</v>
      </c>
      <c r="E60" s="67" t="s">
        <v>180</v>
      </c>
      <c r="F60" s="94">
        <v>16</v>
      </c>
      <c r="G60" s="67" t="s">
        <v>393</v>
      </c>
      <c r="H60" s="95">
        <v>114400</v>
      </c>
      <c r="I60" s="101" t="s">
        <v>473</v>
      </c>
    </row>
    <row r="61" spans="1:9" ht="19.5" customHeight="1">
      <c r="A61" s="93">
        <v>58</v>
      </c>
      <c r="B61" s="67" t="s">
        <v>492</v>
      </c>
      <c r="C61" s="67" t="s">
        <v>434</v>
      </c>
      <c r="D61" s="67" t="s">
        <v>493</v>
      </c>
      <c r="E61" s="67" t="s">
        <v>180</v>
      </c>
      <c r="F61" s="94">
        <v>16</v>
      </c>
      <c r="G61" s="67" t="s">
        <v>393</v>
      </c>
      <c r="H61" s="95">
        <v>144000</v>
      </c>
      <c r="I61" s="101" t="s">
        <v>473</v>
      </c>
    </row>
    <row r="62" spans="1:9" ht="19.5" customHeight="1">
      <c r="A62" s="325" t="s">
        <v>145</v>
      </c>
      <c r="B62" s="325"/>
      <c r="C62" s="325"/>
      <c r="D62" s="325"/>
      <c r="E62" s="97"/>
      <c r="F62" s="98">
        <v>1632</v>
      </c>
      <c r="G62" s="97"/>
      <c r="H62" s="103">
        <v>22841020</v>
      </c>
      <c r="I62" s="102"/>
    </row>
  </sheetData>
  <mergeCells count="3">
    <mergeCell ref="A1:I1"/>
    <mergeCell ref="A2:C2"/>
    <mergeCell ref="A62:D62"/>
  </mergeCells>
  <phoneticPr fontId="1" type="noConversion"/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93D8-59E5-467E-9F2B-B6E95359E276}">
  <sheetPr>
    <pageSetUpPr fitToPage="1"/>
  </sheetPr>
  <dimension ref="A1:D5"/>
  <sheetViews>
    <sheetView view="pageBreakPreview" zoomScale="60" zoomScaleNormal="100" workbookViewId="0">
      <selection activeCell="D7" sqref="D7"/>
    </sheetView>
  </sheetViews>
  <sheetFormatPr defaultRowHeight="16.5"/>
  <cols>
    <col min="1" max="1" width="16.25" customWidth="1"/>
    <col min="2" max="2" width="23.875" customWidth="1"/>
    <col min="3" max="3" width="27.625" customWidth="1"/>
    <col min="4" max="4" width="23.875" customWidth="1"/>
  </cols>
  <sheetData>
    <row r="1" spans="1:4" ht="26.25">
      <c r="A1" s="326" t="s">
        <v>193</v>
      </c>
      <c r="B1" s="327"/>
      <c r="C1" s="327"/>
      <c r="D1" s="327"/>
    </row>
    <row r="2" spans="1:4" ht="26.25">
      <c r="A2" s="246" t="s">
        <v>67</v>
      </c>
      <c r="B2" s="246"/>
      <c r="C2" s="246"/>
      <c r="D2" s="26"/>
    </row>
    <row r="3" spans="1:4" s="27" customFormat="1" ht="21" customHeight="1">
      <c r="A3" s="105" t="s">
        <v>148</v>
      </c>
      <c r="B3" s="105" t="s">
        <v>188</v>
      </c>
      <c r="C3" s="105" t="s">
        <v>189</v>
      </c>
      <c r="D3" s="105" t="s">
        <v>190</v>
      </c>
    </row>
    <row r="4" spans="1:4" s="27" customFormat="1" ht="21" customHeight="1">
      <c r="A4" s="80">
        <v>1</v>
      </c>
      <c r="B4" s="80" t="s">
        <v>191</v>
      </c>
      <c r="C4" s="80" t="s">
        <v>194</v>
      </c>
      <c r="D4" s="80" t="s">
        <v>192</v>
      </c>
    </row>
    <row r="5" spans="1:4" s="27" customFormat="1" ht="21.75" customHeight="1">
      <c r="A5" s="225">
        <v>2</v>
      </c>
      <c r="B5" s="225" t="s">
        <v>782</v>
      </c>
      <c r="C5" s="225" t="s">
        <v>783</v>
      </c>
      <c r="D5" s="225" t="s">
        <v>192</v>
      </c>
    </row>
  </sheetData>
  <mergeCells count="2">
    <mergeCell ref="A1:D1"/>
    <mergeCell ref="A2:C2"/>
  </mergeCells>
  <phoneticPr fontId="1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 지정된 범위</vt:lpstr>
      </vt:variant>
      <vt:variant>
        <vt:i4>1</vt:i4>
      </vt:variant>
    </vt:vector>
  </HeadingPairs>
  <TitlesOfParts>
    <vt:vector size="15" baseType="lpstr">
      <vt:lpstr>1. 결산 총괄표</vt:lpstr>
      <vt:lpstr>1-1. 세입결산서</vt:lpstr>
      <vt:lpstr>1-2. 세출결산서</vt:lpstr>
      <vt:lpstr>2. 과목전용조서</vt:lpstr>
      <vt:lpstr>15. 사업수입명세서</vt:lpstr>
      <vt:lpstr>16. 정부보조금명세서</vt:lpstr>
      <vt:lpstr>17-1.후원품수입내역</vt:lpstr>
      <vt:lpstr>17-2.후원품사용내역서</vt:lpstr>
      <vt:lpstr>18.후원금전용계좌정보</vt:lpstr>
      <vt:lpstr>19.인건비명세서</vt:lpstr>
      <vt:lpstr>20.사업비명세서</vt:lpstr>
      <vt:lpstr>21-1.사무비명세서</vt:lpstr>
      <vt:lpstr>21-2.시설비명세서</vt:lpstr>
      <vt:lpstr>22. 감사보고서</vt:lpstr>
      <vt:lpstr>'21-1.사무비명세서'!Print_Area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2025-04-14T02:10:28Z</cp:lastPrinted>
  <dcterms:created xsi:type="dcterms:W3CDTF">2024-03-21T05:55:38Z</dcterms:created>
  <dcterms:modified xsi:type="dcterms:W3CDTF">2025-04-14T02:12:07Z</dcterms:modified>
</cp:coreProperties>
</file>